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770" tabRatio="783"/>
  </bookViews>
  <sheets>
    <sheet name="Summary" sheetId="10" r:id="rId1"/>
    <sheet name="Patna (East)" sheetId="4" r:id="rId2"/>
    <sheet name="Patna (West)" sheetId="1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Bhagalpur!$A$5:$X$20</definedName>
    <definedName name="_xlnm._FilterDatabase" localSheetId="10" hidden="1">Darbhanga!$A$6:$X$45</definedName>
    <definedName name="_xlnm._FilterDatabase" localSheetId="6" hidden="1">Kosi!$A$5:$X$15</definedName>
    <definedName name="_xlnm._FilterDatabase" localSheetId="3" hidden="1">Magadh!$A$6:$AA$49</definedName>
    <definedName name="_xlnm._FilterDatabase" localSheetId="5" hidden="1">Munger!$A$6:$X$28</definedName>
    <definedName name="_xlnm._FilterDatabase" localSheetId="1" hidden="1">'Patna (East)'!$A$5:$X$47</definedName>
    <definedName name="_xlnm._FilterDatabase" localSheetId="2" hidden="1">'Patna (West)'!$A$5:$X$28</definedName>
    <definedName name="_xlnm._FilterDatabase" localSheetId="7" hidden="1">Purnea!$A$5:$X$23</definedName>
    <definedName name="_xlnm._FilterDatabase" localSheetId="11" hidden="1">Saran!$A$5:$X$17</definedName>
    <definedName name="_xlnm._FilterDatabase" localSheetId="8" hidden="1">'Tirhut (East)'!$A$6:$X$29</definedName>
    <definedName name="_xlnm._FilterDatabase" localSheetId="9" hidden="1">'Tirhut (West)'!$A$6:$X$45</definedName>
    <definedName name="_xlnm.Print_Area" localSheetId="10">Darbhanga!$A$1:$X$46</definedName>
    <definedName name="_xlnm.Print_Area" localSheetId="3">Magadh!$A$1:$X$49</definedName>
    <definedName name="_xlnm.Print_Area" localSheetId="1">'Patna (East)'!$A$1:$X$47</definedName>
    <definedName name="_xlnm.Print_Area" localSheetId="2">'Patna (West)'!$A$1:$X$28</definedName>
    <definedName name="_xlnm.Print_Area" localSheetId="0">Summary!$A$1:$Y$18</definedName>
    <definedName name="_xlnm.Print_Area" localSheetId="8">'Tirhut (East)'!$A$1:$X$30</definedName>
    <definedName name="_xlnm.Print_Area" localSheetId="9">'Tirhut (West)'!$A$1:$X$45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9" i="10"/>
  <c r="I13"/>
  <c r="J18"/>
  <c r="M45" i="13"/>
  <c r="L15" i="10" s="1"/>
  <c r="N45" i="13"/>
  <c r="M15" i="10" s="1"/>
  <c r="O45" i="13"/>
  <c r="N15" i="10" s="1"/>
  <c r="P45" i="13"/>
  <c r="O15" i="10" s="1"/>
  <c r="Q45" i="13"/>
  <c r="P15" i="10" s="1"/>
  <c r="R45" i="13"/>
  <c r="Q15" i="10" s="1"/>
  <c r="S45" i="13"/>
  <c r="R15" i="10" s="1"/>
  <c r="T45" i="13"/>
  <c r="S15" i="10" s="1"/>
  <c r="U45" i="13"/>
  <c r="T15" i="10" s="1"/>
  <c r="V45" i="13"/>
  <c r="W15" i="10" s="1"/>
  <c r="W45" i="13"/>
  <c r="X15" i="10" s="1"/>
  <c r="L45" i="13"/>
  <c r="K15" i="10" s="1"/>
  <c r="D15"/>
  <c r="G15" s="1"/>
  <c r="E45" i="13"/>
  <c r="E15" i="10" s="1"/>
  <c r="H15" s="1"/>
  <c r="K14"/>
  <c r="M29" i="15"/>
  <c r="L14" i="10" s="1"/>
  <c r="N29" i="15"/>
  <c r="M14" i="10" s="1"/>
  <c r="O29" i="15"/>
  <c r="N14" i="10" s="1"/>
  <c r="P29" i="15"/>
  <c r="O14" i="10" s="1"/>
  <c r="Q29" i="15"/>
  <c r="P14" i="10" s="1"/>
  <c r="R29" i="15"/>
  <c r="Q14" i="10" s="1"/>
  <c r="S29" i="15"/>
  <c r="R14" i="10" s="1"/>
  <c r="T29" i="15"/>
  <c r="S14" i="10" s="1"/>
  <c r="U29" i="15"/>
  <c r="T14" i="10" s="1"/>
  <c r="V29" i="15"/>
  <c r="W14" i="10" s="1"/>
  <c r="W29" i="15"/>
  <c r="X14" i="10" s="1"/>
  <c r="L29" i="15"/>
  <c r="F14" i="10"/>
  <c r="I14" s="1"/>
  <c r="E14"/>
  <c r="H14" s="1"/>
  <c r="D14"/>
  <c r="G14" s="1"/>
  <c r="E29" i="15"/>
  <c r="I29"/>
  <c r="U14" i="10" s="1"/>
  <c r="H29" i="15"/>
  <c r="W3"/>
  <c r="A2"/>
  <c r="F8" i="10"/>
  <c r="I8" s="1"/>
  <c r="E8"/>
  <c r="H8" s="1"/>
  <c r="D8"/>
  <c r="G8" s="1"/>
  <c r="D7"/>
  <c r="G7" s="1"/>
  <c r="W47" i="4"/>
  <c r="X7" i="10" s="1"/>
  <c r="W28" i="14"/>
  <c r="X8" i="10" s="1"/>
  <c r="M28" i="14"/>
  <c r="L8" i="10" s="1"/>
  <c r="N28" i="14"/>
  <c r="M8" i="10" s="1"/>
  <c r="O28" i="14"/>
  <c r="N8" i="10" s="1"/>
  <c r="P28" i="14"/>
  <c r="O8" i="10" s="1"/>
  <c r="Q28" i="14"/>
  <c r="P8" i="10" s="1"/>
  <c r="R28" i="14"/>
  <c r="Q8" i="10" s="1"/>
  <c r="S28" i="14"/>
  <c r="R8" i="10" s="1"/>
  <c r="T28" i="14"/>
  <c r="S8" i="10" s="1"/>
  <c r="U28" i="14"/>
  <c r="T8" i="10" s="1"/>
  <c r="V28" i="14"/>
  <c r="W8" i="10" s="1"/>
  <c r="L28" i="14"/>
  <c r="K8" i="10" s="1"/>
  <c r="I28" i="14"/>
  <c r="U8" i="10" s="1"/>
  <c r="E28" i="14"/>
  <c r="L47" i="4"/>
  <c r="K7" i="10" s="1"/>
  <c r="H47" i="4"/>
  <c r="F7" i="10" s="1"/>
  <c r="I7" s="1"/>
  <c r="E47" i="4"/>
  <c r="E7" i="10" s="1"/>
  <c r="H7" s="1"/>
  <c r="H28" i="14"/>
  <c r="W3"/>
  <c r="E20" i="11"/>
  <c r="V15" i="10" l="1"/>
  <c r="V8"/>
  <c r="Z8" s="1"/>
  <c r="M45" i="8" l="1"/>
  <c r="I47" i="4"/>
  <c r="U7" i="10" s="1"/>
  <c r="V47" i="4"/>
  <c r="W7" i="10" s="1"/>
  <c r="A2" i="9"/>
  <c r="A2" i="8"/>
  <c r="A2" i="13"/>
  <c r="A2" i="5"/>
  <c r="A2" i="12"/>
  <c r="A2" i="6"/>
  <c r="A2" i="11"/>
  <c r="W3"/>
  <c r="A2" i="7"/>
  <c r="I17" i="10" l="1"/>
  <c r="W17" i="9" l="1"/>
  <c r="E17"/>
  <c r="E17" i="10"/>
  <c r="H17" s="1"/>
  <c r="D17"/>
  <c r="G17" s="1"/>
  <c r="D16"/>
  <c r="G16" s="1"/>
  <c r="H45" i="8"/>
  <c r="F16" i="10" s="1"/>
  <c r="I16" s="1"/>
  <c r="E45" i="8"/>
  <c r="E16" i="10" s="1"/>
  <c r="H16" s="1"/>
  <c r="I45" i="13"/>
  <c r="U15" i="10" s="1"/>
  <c r="H45" i="13"/>
  <c r="F15" i="10" s="1"/>
  <c r="I15" s="1"/>
  <c r="W3" i="13"/>
  <c r="D13" i="10"/>
  <c r="G13" s="1"/>
  <c r="H23" i="5"/>
  <c r="F13" i="10" s="1"/>
  <c r="E23" i="5"/>
  <c r="E13" i="10" s="1"/>
  <c r="H13" s="1"/>
  <c r="M15" i="12"/>
  <c r="L12" i="10" s="1"/>
  <c r="E12"/>
  <c r="H12" s="1"/>
  <c r="D12"/>
  <c r="G12" s="1"/>
  <c r="W15" i="12"/>
  <c r="X12" i="10" s="1"/>
  <c r="L15" i="12"/>
  <c r="K12" i="10" s="1"/>
  <c r="H15" i="12"/>
  <c r="F12" i="10" s="1"/>
  <c r="I12" s="1"/>
  <c r="E15" i="12"/>
  <c r="V15"/>
  <c r="W12" i="10" s="1"/>
  <c r="U15" i="12"/>
  <c r="T12" i="10" s="1"/>
  <c r="T15" i="12"/>
  <c r="S12" i="10" s="1"/>
  <c r="S15" i="12"/>
  <c r="R12" i="10" s="1"/>
  <c r="R15" i="12"/>
  <c r="Q12" i="10" s="1"/>
  <c r="Q15" i="12"/>
  <c r="P12" i="10" s="1"/>
  <c r="P15" i="12"/>
  <c r="O12" i="10" s="1"/>
  <c r="O15" i="12"/>
  <c r="N12" i="10" s="1"/>
  <c r="N15" i="12"/>
  <c r="M12" i="10" s="1"/>
  <c r="K15" i="12"/>
  <c r="U12" i="10" s="1"/>
  <c r="V3" i="12"/>
  <c r="E26" i="6"/>
  <c r="E11" i="10"/>
  <c r="H11" s="1"/>
  <c r="D11"/>
  <c r="G11" s="1"/>
  <c r="E10"/>
  <c r="H10" s="1"/>
  <c r="D10"/>
  <c r="H20" i="11"/>
  <c r="F10" i="10" s="1"/>
  <c r="I10" s="1"/>
  <c r="W20" i="11"/>
  <c r="X10" i="10" s="1"/>
  <c r="V20" i="11"/>
  <c r="W10" i="10" s="1"/>
  <c r="U20" i="11"/>
  <c r="T10" i="10" s="1"/>
  <c r="T20" i="11"/>
  <c r="S10" i="10" s="1"/>
  <c r="S20" i="11"/>
  <c r="R10" i="10" s="1"/>
  <c r="R20" i="11"/>
  <c r="Q10" i="10" s="1"/>
  <c r="Q20" i="11"/>
  <c r="P10" i="10" s="1"/>
  <c r="P20" i="11"/>
  <c r="O10" i="10" s="1"/>
  <c r="O20" i="11"/>
  <c r="N10" i="10" s="1"/>
  <c r="N20" i="11"/>
  <c r="M10" i="10" s="1"/>
  <c r="M20" i="11"/>
  <c r="L10" i="10" s="1"/>
  <c r="L20" i="11"/>
  <c r="K10" i="10" s="1"/>
  <c r="I20" i="11"/>
  <c r="U10" i="10" s="1"/>
  <c r="G10" l="1"/>
  <c r="G18" s="1"/>
  <c r="Z15"/>
  <c r="V10"/>
  <c r="Z10" s="1"/>
  <c r="V14"/>
  <c r="Z14" s="1"/>
  <c r="V12"/>
  <c r="Z12" s="1"/>
  <c r="H9" i="6"/>
  <c r="W3" i="9"/>
  <c r="W3" i="8"/>
  <c r="V3" i="5"/>
  <c r="W3" i="6"/>
  <c r="W3" i="7"/>
  <c r="W3" i="4"/>
  <c r="I17" i="9"/>
  <c r="U17" i="10" s="1"/>
  <c r="L17" i="9"/>
  <c r="K17" i="10" s="1"/>
  <c r="M17" i="9"/>
  <c r="L17" i="10" s="1"/>
  <c r="N17" i="9"/>
  <c r="M17" i="10" s="1"/>
  <c r="O17" i="9"/>
  <c r="N17" i="10" s="1"/>
  <c r="P17" i="9"/>
  <c r="O17" i="10" s="1"/>
  <c r="Q17" i="9"/>
  <c r="P17" i="10" s="1"/>
  <c r="R17" i="9"/>
  <c r="Q17" i="10" s="1"/>
  <c r="S17" i="9"/>
  <c r="R17" i="10" s="1"/>
  <c r="T17" i="9"/>
  <c r="S17" i="10" s="1"/>
  <c r="U17" i="9"/>
  <c r="T17" i="10" s="1"/>
  <c r="V17" i="9"/>
  <c r="W17" i="10" s="1"/>
  <c r="X17"/>
  <c r="H17" i="9"/>
  <c r="F17" i="10" s="1"/>
  <c r="I45" i="8"/>
  <c r="U16" i="10" s="1"/>
  <c r="L45" i="8"/>
  <c r="K16" i="10" s="1"/>
  <c r="L16"/>
  <c r="N45" i="8"/>
  <c r="M16" i="10" s="1"/>
  <c r="O45" i="8"/>
  <c r="N16" i="10" s="1"/>
  <c r="P45" i="8"/>
  <c r="O16" i="10" s="1"/>
  <c r="Q45" i="8"/>
  <c r="P16" i="10" s="1"/>
  <c r="R45" i="8"/>
  <c r="Q16" i="10" s="1"/>
  <c r="S45" i="8"/>
  <c r="R16" i="10" s="1"/>
  <c r="T45" i="8"/>
  <c r="S16" i="10" s="1"/>
  <c r="U45" i="8"/>
  <c r="T16" i="10" s="1"/>
  <c r="V45" i="8"/>
  <c r="W16" i="10" s="1"/>
  <c r="W45" i="8"/>
  <c r="X16" i="10" s="1"/>
  <c r="K23" i="5"/>
  <c r="U13" i="10" s="1"/>
  <c r="L23" i="5"/>
  <c r="K13" i="10" s="1"/>
  <c r="M23" i="5"/>
  <c r="L13" i="10" s="1"/>
  <c r="N23" i="5"/>
  <c r="M13" i="10" s="1"/>
  <c r="O23" i="5"/>
  <c r="N13" i="10" s="1"/>
  <c r="P23" i="5"/>
  <c r="O13" i="10" s="1"/>
  <c r="Q23" i="5"/>
  <c r="P13" i="10" s="1"/>
  <c r="R23" i="5"/>
  <c r="Q13" i="10" s="1"/>
  <c r="S23" i="5"/>
  <c r="R13" i="10" s="1"/>
  <c r="T23" i="5"/>
  <c r="S13" i="10" s="1"/>
  <c r="U23" i="5"/>
  <c r="T13" i="10" s="1"/>
  <c r="V23" i="5"/>
  <c r="W13" i="10" s="1"/>
  <c r="W23" i="5"/>
  <c r="X13" i="10" s="1"/>
  <c r="I26" i="6"/>
  <c r="U11" i="10" s="1"/>
  <c r="L26" i="6"/>
  <c r="K11" i="10" s="1"/>
  <c r="M26" i="6"/>
  <c r="L11" i="10" s="1"/>
  <c r="N26" i="6"/>
  <c r="M11" i="10" s="1"/>
  <c r="O26" i="6"/>
  <c r="N11" i="10" s="1"/>
  <c r="P26" i="6"/>
  <c r="O11" i="10" s="1"/>
  <c r="Q26" i="6"/>
  <c r="P11" i="10" s="1"/>
  <c r="R26" i="6"/>
  <c r="Q11" i="10" s="1"/>
  <c r="S26" i="6"/>
  <c r="R11" i="10" s="1"/>
  <c r="T26" i="6"/>
  <c r="S11" i="10" s="1"/>
  <c r="U26" i="6"/>
  <c r="T11" i="10" s="1"/>
  <c r="V26" i="6"/>
  <c r="W11" i="10" s="1"/>
  <c r="W26" i="6"/>
  <c r="X11" i="10" s="1"/>
  <c r="I49" i="7"/>
  <c r="U9" i="10" s="1"/>
  <c r="L49" i="7"/>
  <c r="K9" i="10" s="1"/>
  <c r="M49" i="7"/>
  <c r="L9" i="10" s="1"/>
  <c r="N49" i="7"/>
  <c r="M9" i="10" s="1"/>
  <c r="O49" i="7"/>
  <c r="N9" i="10" s="1"/>
  <c r="P49" i="7"/>
  <c r="O9" i="10" s="1"/>
  <c r="Q49" i="7"/>
  <c r="P9" i="10" s="1"/>
  <c r="R49" i="7"/>
  <c r="Q9" i="10" s="1"/>
  <c r="S49" i="7"/>
  <c r="R9" i="10" s="1"/>
  <c r="T49" i="7"/>
  <c r="S9" i="10" s="1"/>
  <c r="U49" i="7"/>
  <c r="T9" i="10" s="1"/>
  <c r="V49" i="7"/>
  <c r="W9" i="10" s="1"/>
  <c r="W49" i="7"/>
  <c r="X9" i="10" s="1"/>
  <c r="H49" i="7"/>
  <c r="F9" i="10" s="1"/>
  <c r="I9" s="1"/>
  <c r="M47" i="4"/>
  <c r="L7" i="10" s="1"/>
  <c r="N47" i="4"/>
  <c r="M7" i="10" s="1"/>
  <c r="O47" i="4"/>
  <c r="N7" i="10" s="1"/>
  <c r="P47" i="4"/>
  <c r="O7" i="10" s="1"/>
  <c r="Q47" i="4"/>
  <c r="P7" i="10" s="1"/>
  <c r="R47" i="4"/>
  <c r="Q7" i="10" s="1"/>
  <c r="S47" i="4"/>
  <c r="R7" i="10" s="1"/>
  <c r="T47" i="4"/>
  <c r="S7" i="10" s="1"/>
  <c r="U47" i="4"/>
  <c r="T7" i="10" s="1"/>
  <c r="D9"/>
  <c r="D18" s="1"/>
  <c r="E49" i="7"/>
  <c r="K18" i="10" l="1"/>
  <c r="W18"/>
  <c r="M18"/>
  <c r="O18"/>
  <c r="S18"/>
  <c r="Q18"/>
  <c r="P18"/>
  <c r="N18"/>
  <c r="R18"/>
  <c r="T18"/>
  <c r="U18"/>
  <c r="X18"/>
  <c r="L18"/>
  <c r="V7"/>
  <c r="V13"/>
  <c r="Z13" s="1"/>
  <c r="H26" i="6"/>
  <c r="F11" i="10" s="1"/>
  <c r="F18" s="1"/>
  <c r="V17"/>
  <c r="Z17" s="1"/>
  <c r="V16"/>
  <c r="Z16" s="1"/>
  <c r="V11"/>
  <c r="Z11" s="1"/>
  <c r="V9"/>
  <c r="E9"/>
  <c r="E18" l="1"/>
  <c r="H9"/>
  <c r="H18" s="1"/>
  <c r="V18"/>
  <c r="Z7"/>
  <c r="I11"/>
  <c r="I18" s="1"/>
  <c r="Z9" l="1"/>
  <c r="Z18"/>
</calcChain>
</file>

<file path=xl/sharedStrings.xml><?xml version="1.0" encoding="utf-8"?>
<sst xmlns="http://schemas.openxmlformats.org/spreadsheetml/2006/main" count="1450" uniqueCount="873">
  <si>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</si>
  <si>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</si>
  <si>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</si>
  <si>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</si>
  <si>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</si>
  <si>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</si>
  <si>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</si>
  <si>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</si>
  <si>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</si>
  <si>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</si>
  <si>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</si>
  <si>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</si>
  <si>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</si>
  <si>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</si>
  <si>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</si>
  <si>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</si>
  <si>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</si>
  <si>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</si>
  <si>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</si>
  <si>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</si>
  <si>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</si>
  <si>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</si>
  <si>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</si>
  <si>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</si>
  <si>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</si>
  <si>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</si>
  <si>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</si>
  <si>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</si>
  <si>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</si>
  <si>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</si>
  <si>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</si>
  <si>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</si>
  <si>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</si>
  <si>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</si>
  <si>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</si>
  <si>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</si>
  <si>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Aurangabad</t>
  </si>
  <si>
    <t>Saran</t>
  </si>
  <si>
    <t>Madhubani</t>
  </si>
  <si>
    <t>Katihar</t>
  </si>
  <si>
    <t>Siwan</t>
  </si>
  <si>
    <t>Banka</t>
  </si>
  <si>
    <t>Darbhanga</t>
  </si>
  <si>
    <t>Nalanda</t>
  </si>
  <si>
    <t>Rohtas</t>
  </si>
  <si>
    <t>Jamui</t>
  </si>
  <si>
    <t>Sheikhpura</t>
  </si>
  <si>
    <t>Khagaria</t>
  </si>
  <si>
    <t>Begusarai</t>
  </si>
  <si>
    <t>Gaya</t>
  </si>
  <si>
    <t>Arwal</t>
  </si>
  <si>
    <t>Nawada</t>
  </si>
  <si>
    <t>East Champaran</t>
  </si>
  <si>
    <t>West Champaran</t>
  </si>
  <si>
    <t xml:space="preserve">Total </t>
  </si>
  <si>
    <t>2nd Floor</t>
  </si>
  <si>
    <t>MS-127</t>
  </si>
  <si>
    <t>Adapur</t>
  </si>
  <si>
    <t>Govt. Basic School, Bhawanati</t>
  </si>
  <si>
    <t>Ghorasahan</t>
  </si>
  <si>
    <t>Govt. Basic School, Bhelwa Circle</t>
  </si>
  <si>
    <t>Dhaka</t>
  </si>
  <si>
    <t>H/S, Dhaka</t>
  </si>
  <si>
    <t>MS-128</t>
  </si>
  <si>
    <t>Phenhara</t>
  </si>
  <si>
    <t>H/S, Phenhara</t>
  </si>
  <si>
    <t>Chiraiya</t>
  </si>
  <si>
    <t>M.S. H/S, Chiraiya</t>
  </si>
  <si>
    <t>Patahi</t>
  </si>
  <si>
    <t>H/S, Patahi</t>
  </si>
  <si>
    <t>MS-129</t>
  </si>
  <si>
    <t>Madhuban</t>
  </si>
  <si>
    <t>H/S, Madhuban</t>
  </si>
  <si>
    <t>Tetaria</t>
  </si>
  <si>
    <t>H/S, Tetaria</t>
  </si>
  <si>
    <t>Pakkari Dayal</t>
  </si>
  <si>
    <t>H/S, Barkawan</t>
  </si>
  <si>
    <t>MS-130</t>
  </si>
  <si>
    <t>Areraj</t>
  </si>
  <si>
    <t>H/S, Areraj</t>
  </si>
  <si>
    <t>Sangrampur</t>
  </si>
  <si>
    <t>H/S, Sangrampur</t>
  </si>
  <si>
    <t>MS-131</t>
  </si>
  <si>
    <t>Harsidhhi</t>
  </si>
  <si>
    <t>Govt. Basic School, Kritpur Mathiya</t>
  </si>
  <si>
    <t>Paharpur</t>
  </si>
  <si>
    <t>Govt. Basic School, Baluahar Siddhi</t>
  </si>
  <si>
    <t>MS-132</t>
  </si>
  <si>
    <t>Chewara</t>
  </si>
  <si>
    <t>H/S, Chewara</t>
  </si>
  <si>
    <t>MS-133</t>
  </si>
  <si>
    <t>Rajaoun</t>
  </si>
  <si>
    <t>Govt. Basic School, Chilkawar</t>
  </si>
  <si>
    <t>Dhoraiya</t>
  </si>
  <si>
    <t>Tribhuwan Academy</t>
  </si>
  <si>
    <t>MS-134</t>
  </si>
  <si>
    <t>Nawkothi</t>
  </si>
  <si>
    <t>Govt. S.S.L. H.S, Samsa</t>
  </si>
  <si>
    <t>Balia</t>
  </si>
  <si>
    <t>Govt. H/S, Sadanandpur</t>
  </si>
  <si>
    <t>Teghra</t>
  </si>
  <si>
    <t>Govt. Basic School, Bajatpur</t>
  </si>
  <si>
    <t>MS-135</t>
  </si>
  <si>
    <t>Barahara</t>
  </si>
  <si>
    <t>Govt. Basic School, Barhara</t>
  </si>
  <si>
    <t>Bihia</t>
  </si>
  <si>
    <t>(+2) H/S, Bihia</t>
  </si>
  <si>
    <t>MS-136</t>
  </si>
  <si>
    <t>Koilawar</t>
  </si>
  <si>
    <t>M.B. H/S, Kulhariya</t>
  </si>
  <si>
    <t>Udwant Nagar</t>
  </si>
  <si>
    <t>H/S, Udwant Nagar</t>
  </si>
  <si>
    <t>Charpokhari</t>
  </si>
  <si>
    <t>Macha H/S, Barami</t>
  </si>
  <si>
    <t>MS-137</t>
  </si>
  <si>
    <t>Sahar</t>
  </si>
  <si>
    <t>H/S, Sahar, Bhojpur</t>
  </si>
  <si>
    <t>Sandesh</t>
  </si>
  <si>
    <t>H/S, Sandesh</t>
  </si>
  <si>
    <t>MS-138</t>
  </si>
  <si>
    <t>Garahani</t>
  </si>
  <si>
    <t>R.D. H/S, Garhani</t>
  </si>
  <si>
    <t>Agiaon</t>
  </si>
  <si>
    <t>MS-139</t>
  </si>
  <si>
    <t>Silaw</t>
  </si>
  <si>
    <t>Gandhi h.s.Silaw</t>
  </si>
  <si>
    <t>Rajgir</t>
  </si>
  <si>
    <t>R.D.H.S. Rajgir</t>
  </si>
  <si>
    <t>MS-140</t>
  </si>
  <si>
    <t>Katrisarai</t>
  </si>
  <si>
    <t>H.S. Badi</t>
  </si>
  <si>
    <t>Giriak</t>
  </si>
  <si>
    <t>H/S, Giriak Adampur</t>
  </si>
  <si>
    <t>MS-141</t>
  </si>
  <si>
    <t>Nagarnausa</t>
  </si>
  <si>
    <t>H.S. Nagarnousa</t>
  </si>
  <si>
    <t>Chandi</t>
  </si>
  <si>
    <t>Govt. Basic School, Kaurnawa</t>
  </si>
  <si>
    <t>MS-142</t>
  </si>
  <si>
    <t>Tharthari</t>
  </si>
  <si>
    <t>H/S, Bhathar</t>
  </si>
  <si>
    <t>Noorsarai</t>
  </si>
  <si>
    <t>H/S, Noorsarai</t>
  </si>
  <si>
    <t>MS-143</t>
  </si>
  <si>
    <t>Islampur</t>
  </si>
  <si>
    <t>Govt. Basic School, Sanda</t>
  </si>
  <si>
    <t>Ben</t>
  </si>
  <si>
    <t>H/S, Eksara</t>
  </si>
  <si>
    <t>Ekangarsarai</t>
  </si>
  <si>
    <t>S.S. Academy, Ekangarsarai</t>
  </si>
  <si>
    <t>MS-144</t>
  </si>
  <si>
    <t>Harnaut</t>
  </si>
  <si>
    <t>Govt. Basic School, Gokulpur Math</t>
  </si>
  <si>
    <t>Sarmera</t>
  </si>
  <si>
    <t>H/S, Sarmera</t>
  </si>
  <si>
    <t>Bind</t>
  </si>
  <si>
    <t>H/S, Bind</t>
  </si>
  <si>
    <t>MS-145</t>
  </si>
  <si>
    <t>Akodhigola</t>
  </si>
  <si>
    <t>H.S. Prem Nagar, Akodhigola</t>
  </si>
  <si>
    <t>Dihri</t>
  </si>
  <si>
    <t>H.S. Dihri-on-sone, Dehri</t>
  </si>
  <si>
    <t>MS-146</t>
  </si>
  <si>
    <t>Bikramganj</t>
  </si>
  <si>
    <t>Govt. Basic School, Kabhai</t>
  </si>
  <si>
    <t>Suryapura</t>
  </si>
  <si>
    <t>R.R. H.S. Suryappura</t>
  </si>
  <si>
    <t>Dawath</t>
  </si>
  <si>
    <t>R.P.S. H.S.Kabai, Dawath</t>
  </si>
  <si>
    <t>MS-147</t>
  </si>
  <si>
    <t>Kochas</t>
  </si>
  <si>
    <t>H.S. Kochas</t>
  </si>
  <si>
    <t>Dinara</t>
  </si>
  <si>
    <t>M.H.S. Basdihan, Dinara</t>
  </si>
  <si>
    <t>MS-148</t>
  </si>
  <si>
    <t>Nokha</t>
  </si>
  <si>
    <t>H.S. Garh Nokha, Nokha</t>
  </si>
  <si>
    <t>Karakat</t>
  </si>
  <si>
    <t>S.S.D.H.S. Amauna, Karakat</t>
  </si>
  <si>
    <t>Nasriganj</t>
  </si>
  <si>
    <t>Basant H.S. Itimiha Karma</t>
  </si>
  <si>
    <t>MS-149</t>
  </si>
  <si>
    <t>Chenari</t>
  </si>
  <si>
    <t>R.D.G.H.S. Chenari</t>
  </si>
  <si>
    <t>Sheo Sagar</t>
  </si>
  <si>
    <t>S.D.H.S. Sheo Sagar</t>
  </si>
  <si>
    <t>MS-150</t>
  </si>
  <si>
    <t>Nauhatta</t>
  </si>
  <si>
    <t>H.S.Boulian</t>
  </si>
  <si>
    <t>MS-151</t>
  </si>
  <si>
    <t>Tilauthu</t>
  </si>
  <si>
    <t>H.S.Tilauthu</t>
  </si>
  <si>
    <t>MS-152</t>
  </si>
  <si>
    <t>Kurtha</t>
  </si>
  <si>
    <t>H/S, Kurtha</t>
  </si>
  <si>
    <t>H/S, Khatangi</t>
  </si>
  <si>
    <t>MS-153</t>
  </si>
  <si>
    <t>Manpur</t>
  </si>
  <si>
    <t>H.S.Rasalpur</t>
  </si>
  <si>
    <t>Bodhgaya</t>
  </si>
  <si>
    <t>H.S. Bodhgaya</t>
  </si>
  <si>
    <t>Belaganj</t>
  </si>
  <si>
    <t>A.H.S. Belaganj</t>
  </si>
  <si>
    <t>MS-154</t>
  </si>
  <si>
    <t>Tikari</t>
  </si>
  <si>
    <t>Govt. Basic School, Bhawanpur</t>
  </si>
  <si>
    <t>Konch</t>
  </si>
  <si>
    <t>G.H.S. Konch</t>
  </si>
  <si>
    <t>Paraiya</t>
  </si>
  <si>
    <t>A.H.S. Paraiya</t>
  </si>
  <si>
    <t>MS-155</t>
  </si>
  <si>
    <t>Tankupa</t>
  </si>
  <si>
    <t>Govt. Basic School, Makhdumpur</t>
  </si>
  <si>
    <t>Guraru</t>
  </si>
  <si>
    <t>B.S.H.S. Esmailpur</t>
  </si>
  <si>
    <t>MS-156</t>
  </si>
  <si>
    <t>Dobhi</t>
  </si>
  <si>
    <t>Govt. Basic School, Bajaura</t>
  </si>
  <si>
    <t>Mohanpur</t>
  </si>
  <si>
    <t>H.S.Mohanpur</t>
  </si>
  <si>
    <t>Barachati</t>
  </si>
  <si>
    <t>Govt. Basic School, Pataluka</t>
  </si>
  <si>
    <t>MS-157</t>
  </si>
  <si>
    <t>Imamganj</t>
  </si>
  <si>
    <t>Govt. Basic School, Wara</t>
  </si>
  <si>
    <t>Dumariya</t>
  </si>
  <si>
    <t>J.H.S. Dumariya</t>
  </si>
  <si>
    <t>MS-158</t>
  </si>
  <si>
    <t>Amas</t>
  </si>
  <si>
    <t>H.S. Amas</t>
  </si>
  <si>
    <t>Goruva</t>
  </si>
  <si>
    <t>H.S. Bharsanthu</t>
  </si>
  <si>
    <t>Mohra</t>
  </si>
  <si>
    <t>Govt. Basic School, Jatian</t>
  </si>
  <si>
    <t>MS-159</t>
  </si>
  <si>
    <t>Atri</t>
  </si>
  <si>
    <t>H.S.Tetua</t>
  </si>
  <si>
    <t>Nimchak Bathani</t>
  </si>
  <si>
    <t>Govt. Basic School, Rahui</t>
  </si>
  <si>
    <t>Khijarsarai</t>
  </si>
  <si>
    <t>H.S. Khijarsarai</t>
  </si>
  <si>
    <t>MS-160</t>
  </si>
  <si>
    <t>Chandouti</t>
  </si>
  <si>
    <t>H.S. Chandaouti</t>
  </si>
  <si>
    <t>MS-161</t>
  </si>
  <si>
    <t>Jehanabad</t>
  </si>
  <si>
    <t>Ghoshi</t>
  </si>
  <si>
    <t>H.S. Ghoshi</t>
  </si>
  <si>
    <t>H.S.Pandooe</t>
  </si>
  <si>
    <t>MS-162</t>
  </si>
  <si>
    <t>Modanganj</t>
  </si>
  <si>
    <t>H.S. Okari, Modanganj</t>
  </si>
  <si>
    <t>RatniFaridPur</t>
  </si>
  <si>
    <t>H.S. Sarta</t>
  </si>
  <si>
    <t>MS-163</t>
  </si>
  <si>
    <t>Supaul</t>
  </si>
  <si>
    <t>Kishanpur</t>
  </si>
  <si>
    <t>H/S, Kishanpur</t>
  </si>
  <si>
    <t>H/S, Sukhpur</t>
  </si>
  <si>
    <t>Pipra</t>
  </si>
  <si>
    <t>Govt. Basic School, Basaha</t>
  </si>
  <si>
    <t>MS-164</t>
  </si>
  <si>
    <t>Raghopur</t>
  </si>
  <si>
    <t>L.S. H/S, Simrahi Bazar, Raghopur</t>
  </si>
  <si>
    <t>Pratapganj</t>
  </si>
  <si>
    <t>Public H/S, Pratapganj</t>
  </si>
  <si>
    <t>Chatapur</t>
  </si>
  <si>
    <t>S.S. H/S, Sukhpur</t>
  </si>
  <si>
    <t>MS-165</t>
  </si>
  <si>
    <t>Saraigarh</t>
  </si>
  <si>
    <t>B.G H/S, Bhaptiyahi</t>
  </si>
  <si>
    <t>MS-166</t>
  </si>
  <si>
    <t>Purnia East</t>
  </si>
  <si>
    <t>Govt. Basic School, Chadirjiganj</t>
  </si>
  <si>
    <t>K.Nagar</t>
  </si>
  <si>
    <t>Govt. Basic School, Kalyanpur</t>
  </si>
  <si>
    <t>Kasba</t>
  </si>
  <si>
    <t>Govt. Basic School, Sabdalpur</t>
  </si>
  <si>
    <t>MS-167</t>
  </si>
  <si>
    <t>Jalalgarh</t>
  </si>
  <si>
    <t>N.D. Rungta H/S, Jalalgarh</t>
  </si>
  <si>
    <t>Sri Nagar</t>
  </si>
  <si>
    <t>Govt. Basic School, Srinagar</t>
  </si>
  <si>
    <t>Dagurwa</t>
  </si>
  <si>
    <t>H/S, Soura</t>
  </si>
  <si>
    <t>MS-168</t>
  </si>
  <si>
    <t>Baisi</t>
  </si>
  <si>
    <t>H/S, Baisi</t>
  </si>
  <si>
    <t>Baisa</t>
  </si>
  <si>
    <t>T.N.H/S, Piyaji</t>
  </si>
  <si>
    <t>MS-169</t>
  </si>
  <si>
    <t>Bhawanipur</t>
  </si>
  <si>
    <t>Govt. Basic School, Barhari</t>
  </si>
  <si>
    <t>Rupali</t>
  </si>
  <si>
    <t>Govt. Basic School, Sapaha</t>
  </si>
  <si>
    <t>MS-170</t>
  </si>
  <si>
    <t>Sameli</t>
  </si>
  <si>
    <t>D.G. H/S, Krishna Ngr</t>
  </si>
  <si>
    <t>R.K. H/S, Azam Ngr</t>
  </si>
  <si>
    <t>MS-171</t>
  </si>
  <si>
    <t>Falka</t>
  </si>
  <si>
    <t>Govt. Basic School, Mangha</t>
  </si>
  <si>
    <t>Kursela</t>
  </si>
  <si>
    <t>A.P. H/S Ayodhyaganj</t>
  </si>
  <si>
    <t>MS-172</t>
  </si>
  <si>
    <t>Dand Khora</t>
  </si>
  <si>
    <t>SadaNand H/S, Dumaria</t>
  </si>
  <si>
    <t>MS-173</t>
  </si>
  <si>
    <t>Janta H/S, Sataya</t>
  </si>
  <si>
    <t>Sikandra</t>
  </si>
  <si>
    <t>J.S.P.S. H/S. Lachhuar</t>
  </si>
  <si>
    <t>Islamnagar Aliganj</t>
  </si>
  <si>
    <t>M.R.P. H/S, Tajpur</t>
  </si>
  <si>
    <t>MS-174</t>
  </si>
  <si>
    <t>Barhat</t>
  </si>
  <si>
    <t>Govt. Basic School, Barhat</t>
  </si>
  <si>
    <t>Laxmipur</t>
  </si>
  <si>
    <t>Govt. Basic School, Kajinhara</t>
  </si>
  <si>
    <t>MS-175</t>
  </si>
  <si>
    <t>Gidhour</t>
  </si>
  <si>
    <t>M.C.Vidya Mandir, Gidhour</t>
  </si>
  <si>
    <t>Jhajha</t>
  </si>
  <si>
    <t>M.G.S. H/S, Jhajha</t>
  </si>
  <si>
    <t>MS-176</t>
  </si>
  <si>
    <t>Beldaur</t>
  </si>
  <si>
    <t>Gandhi H/S, Beldaur</t>
  </si>
  <si>
    <t>Mansi</t>
  </si>
  <si>
    <t>Gandhi H/S, Mansi</t>
  </si>
  <si>
    <t>Chautham</t>
  </si>
  <si>
    <t>Brahma H/S, Pipra</t>
  </si>
  <si>
    <t>MS-177</t>
  </si>
  <si>
    <t>Kawakol</t>
  </si>
  <si>
    <t>Govt. Basic School, Baraun Bajitpur</t>
  </si>
  <si>
    <t>Roh</t>
  </si>
  <si>
    <t>Inter School, Roh</t>
  </si>
  <si>
    <t>Nardiganj</t>
  </si>
  <si>
    <t>Govt. Basic School, Nadariganj</t>
  </si>
  <si>
    <t>MS-178</t>
  </si>
  <si>
    <t>Warisaliganj</t>
  </si>
  <si>
    <t>Govt. Basic School, Dariyapur</t>
  </si>
  <si>
    <t>Kashichak</t>
  </si>
  <si>
    <t>Inter School, Chandinawa</t>
  </si>
  <si>
    <t>MS-179</t>
  </si>
  <si>
    <t>Govindpur</t>
  </si>
  <si>
    <t>Inter School, Govindpur</t>
  </si>
  <si>
    <t>Pakribarawan</t>
  </si>
  <si>
    <t>Inter School, Pakribarawan</t>
  </si>
  <si>
    <t>MS-180</t>
  </si>
  <si>
    <t>Narhat</t>
  </si>
  <si>
    <t>Inter School, Narhat</t>
  </si>
  <si>
    <t>Akbarpur</t>
  </si>
  <si>
    <t>Govt. Basic School, Gopalpur</t>
  </si>
  <si>
    <t>MS-181</t>
  </si>
  <si>
    <t>Meskaur</t>
  </si>
  <si>
    <t>Inter School, Meskaur</t>
  </si>
  <si>
    <t>MS-182</t>
  </si>
  <si>
    <t>Govt. M/S, Babhandi</t>
  </si>
  <si>
    <t>Barun</t>
  </si>
  <si>
    <t>R.D.B. H/S, Sunderganj</t>
  </si>
  <si>
    <t>MS-183</t>
  </si>
  <si>
    <t>Deo</t>
  </si>
  <si>
    <t>Govt. Basic School, Vishnupur</t>
  </si>
  <si>
    <t>Rafiganj</t>
  </si>
  <si>
    <t>R.B.R. H/S, Rafiganj</t>
  </si>
  <si>
    <t>MS-184</t>
  </si>
  <si>
    <t>Haspura</t>
  </si>
  <si>
    <t>Govt. Basic School, Dindir</t>
  </si>
  <si>
    <t>MS-185</t>
  </si>
  <si>
    <t>Bairiya</t>
  </si>
  <si>
    <t>H/S, Bathna</t>
  </si>
  <si>
    <t>Thakaraha</t>
  </si>
  <si>
    <t>G.M. H/S, Thakaraha</t>
  </si>
  <si>
    <t>Bhitaha</t>
  </si>
  <si>
    <t>H/S. Ajaynagar Rerha</t>
  </si>
  <si>
    <t>MS-186</t>
  </si>
  <si>
    <t>Nautan</t>
  </si>
  <si>
    <t>Janta H/S, Telua</t>
  </si>
  <si>
    <t>Bettiah</t>
  </si>
  <si>
    <t>B.H.S.S, Bettiah</t>
  </si>
  <si>
    <t>MS-187</t>
  </si>
  <si>
    <t>Yogapatty</t>
  </si>
  <si>
    <t>Govt. Basic School, Balua</t>
  </si>
  <si>
    <t>Chanpatia</t>
  </si>
  <si>
    <t>Govt. Basic School, Chaubetola</t>
  </si>
  <si>
    <t>Sikta</t>
  </si>
  <si>
    <t>Janta H/S, Sikta</t>
  </si>
  <si>
    <t>MS-188</t>
  </si>
  <si>
    <t>Ramnagar</t>
  </si>
  <si>
    <t>H/S, Harinagar</t>
  </si>
  <si>
    <t>Lauria</t>
  </si>
  <si>
    <t>A.H. H/S, Bagahi</t>
  </si>
  <si>
    <t>MS-189</t>
  </si>
  <si>
    <t>Piprasi</t>
  </si>
  <si>
    <t>Govt. Basic School, Manjhariya</t>
  </si>
  <si>
    <t>M/S, Tamkuhwa</t>
  </si>
  <si>
    <t>MS-190</t>
  </si>
  <si>
    <t>Gaunaha</t>
  </si>
  <si>
    <t>Govt. Basic School, Bhithakha</t>
  </si>
  <si>
    <t>Mainatand</t>
  </si>
  <si>
    <t>R.S. H/S, Rampurwa</t>
  </si>
  <si>
    <t>MS-191</t>
  </si>
  <si>
    <t>Amnaur</t>
  </si>
  <si>
    <t>Govt. Basic School, Mandroli</t>
  </si>
  <si>
    <t>Parsa</t>
  </si>
  <si>
    <t>H/S, Parsa</t>
  </si>
  <si>
    <t>Marhaura</t>
  </si>
  <si>
    <t>Govt. Basic School, Agahara</t>
  </si>
  <si>
    <t>MS-192</t>
  </si>
  <si>
    <t>Ekma</t>
  </si>
  <si>
    <t>Govt. Basic School, Rasulpur</t>
  </si>
  <si>
    <t>MS-193</t>
  </si>
  <si>
    <t>Hasanpura</t>
  </si>
  <si>
    <t>C.B. H/S, Usari Dhanauti</t>
  </si>
  <si>
    <t>Darauli</t>
  </si>
  <si>
    <t>H/S, Don</t>
  </si>
  <si>
    <t>MS-194</t>
  </si>
  <si>
    <t>Zeradei</t>
  </si>
  <si>
    <t>Mahendra H/S, Zeradei</t>
  </si>
  <si>
    <t>Zakari Nabiganj</t>
  </si>
  <si>
    <t>Govt. Basic School, Jalalpur</t>
  </si>
  <si>
    <t>MS-195</t>
  </si>
  <si>
    <t>Nawatan</t>
  </si>
  <si>
    <t>H/S, Nawatan</t>
  </si>
  <si>
    <t>MS-196</t>
  </si>
  <si>
    <t>Samastipur</t>
  </si>
  <si>
    <t>Ujairpur</t>
  </si>
  <si>
    <t>Govt. Basic School, Kariyara</t>
  </si>
  <si>
    <t>Morwa</t>
  </si>
  <si>
    <t>Govt. Basic School, Mariya</t>
  </si>
  <si>
    <t>Rosera</t>
  </si>
  <si>
    <t>Govt. Basic School, Dharmpur</t>
  </si>
  <si>
    <t>MS-197</t>
  </si>
  <si>
    <t>Dalsingh Sarai</t>
  </si>
  <si>
    <t>Govt. Basic School, Salkhani</t>
  </si>
  <si>
    <t>Bibhutipur</t>
  </si>
  <si>
    <t>L.L. H/S, Sirsi</t>
  </si>
  <si>
    <t>MS-198</t>
  </si>
  <si>
    <t>Benipur</t>
  </si>
  <si>
    <t>Jayanand H/S. Bahera</t>
  </si>
  <si>
    <t>Kiratpur</t>
  </si>
  <si>
    <t>H/S, Rasiyari</t>
  </si>
  <si>
    <t>MS-199</t>
  </si>
  <si>
    <t>Ghanshyampur</t>
  </si>
  <si>
    <t>Janta H/S, Shivnagar Gah</t>
  </si>
  <si>
    <t>Gora Bauram</t>
  </si>
  <si>
    <t>H/S, Azi</t>
  </si>
  <si>
    <t>MS-200</t>
  </si>
  <si>
    <t>Keoti</t>
  </si>
  <si>
    <t>R.J. H/S, Keoti Baubari</t>
  </si>
  <si>
    <t>Jalley</t>
  </si>
  <si>
    <t>Govt. Basic School, Daughara</t>
  </si>
  <si>
    <t>MS-201</t>
  </si>
  <si>
    <t>Tardih</t>
  </si>
  <si>
    <t>Govt. Basic School, Narayanpur</t>
  </si>
  <si>
    <t>Manigachhi</t>
  </si>
  <si>
    <t>High School, Nehra</t>
  </si>
  <si>
    <t>MS-202</t>
  </si>
  <si>
    <t>Hayaghat</t>
  </si>
  <si>
    <t>Govt. Basic School, Sreerampur</t>
  </si>
  <si>
    <t>Singhwara</t>
  </si>
  <si>
    <t>Govt. Basic School, Haripur Ladaur</t>
  </si>
  <si>
    <t>Hanuman Nagar</t>
  </si>
  <si>
    <t>Govt. Basic School, Goraipatti</t>
  </si>
  <si>
    <t>MS-203</t>
  </si>
  <si>
    <t>Kusheshwar Asthan East</t>
  </si>
  <si>
    <t>S.K. H/S, Kusheshwar Asthan</t>
  </si>
  <si>
    <t xml:space="preserve">Kusheshwar Asthan </t>
  </si>
  <si>
    <t>G.P. H/S, Bhahar</t>
  </si>
  <si>
    <t>Biraul</t>
  </si>
  <si>
    <t>Onkar H/S, Supaul Bazar</t>
  </si>
  <si>
    <t>MS-204</t>
  </si>
  <si>
    <t>Sabour</t>
  </si>
  <si>
    <t>H/S, Parsadih Simri</t>
  </si>
  <si>
    <t>Jagdishpur</t>
  </si>
  <si>
    <t>Loknath H/S, Jagdishpur</t>
  </si>
  <si>
    <t>Nath Nagar</t>
  </si>
  <si>
    <t>H/S, Shapur</t>
  </si>
  <si>
    <t>MS-205</t>
  </si>
  <si>
    <t>Goradih</t>
  </si>
  <si>
    <t>H/S, Jamin Murhan Hat</t>
  </si>
  <si>
    <t>Shahkund</t>
  </si>
  <si>
    <t>Govt. Basic School, Hajipur</t>
  </si>
  <si>
    <t>SultanGanj</t>
  </si>
  <si>
    <t>H/S, Karharia</t>
  </si>
  <si>
    <t>MS-206</t>
  </si>
  <si>
    <t>Bihpur</t>
  </si>
  <si>
    <t>M.S. H/S, Bihpur</t>
  </si>
  <si>
    <t>Kharik</t>
  </si>
  <si>
    <t>Govt. Basic School, Telghi</t>
  </si>
  <si>
    <t>MS-207</t>
  </si>
  <si>
    <t>Naugachhia</t>
  </si>
  <si>
    <t>H/S, Sahu Parbatta</t>
  </si>
  <si>
    <t>Gopalpur</t>
  </si>
  <si>
    <t>Govt. Basic School, Tintanga</t>
  </si>
  <si>
    <t>MS-208</t>
  </si>
  <si>
    <t>Ramgarh Chowk</t>
  </si>
  <si>
    <t>Govt. Basic School, Nandnama</t>
  </si>
  <si>
    <t>Chanan</t>
  </si>
  <si>
    <t>R.S. +2 H.S., Mananpur</t>
  </si>
  <si>
    <t>MS-209</t>
  </si>
  <si>
    <t>Pipriya</t>
  </si>
  <si>
    <t>M.R.M.P. +2 H.S., Ramchandrapur</t>
  </si>
  <si>
    <t>Barahiya</t>
  </si>
  <si>
    <t>Govt. Basic School, Bispur</t>
  </si>
  <si>
    <t>Patna</t>
  </si>
  <si>
    <t>Maner</t>
  </si>
  <si>
    <t>M.Y. H/S, Gorakhatola</t>
  </si>
  <si>
    <t>Bihta</t>
  </si>
  <si>
    <t>R.T.P. H/S, Bihta</t>
  </si>
  <si>
    <t>Bikram</t>
  </si>
  <si>
    <t>D.D.S. H/S, Morlawa</t>
  </si>
  <si>
    <t>Danapur</t>
  </si>
  <si>
    <t>R.G.S.S. School, khagaul</t>
  </si>
  <si>
    <t>Dulhin Bazar</t>
  </si>
  <si>
    <t>Basidhar H/S, Bharatpur</t>
  </si>
  <si>
    <t>Naubatpur</t>
  </si>
  <si>
    <t>Govt. H/S, Amarpur</t>
  </si>
  <si>
    <t>Dhanarua</t>
  </si>
  <si>
    <t>H/S, Biroiyara</t>
  </si>
  <si>
    <t>Khusrupur</t>
  </si>
  <si>
    <t>Mahadeo H/S, Khusrupur</t>
  </si>
  <si>
    <t>Daniyawa</t>
  </si>
  <si>
    <t xml:space="preserve"> Rajkiyakrit H/S, Daniyawa</t>
  </si>
  <si>
    <t>Fatuwa</t>
  </si>
  <si>
    <t>A.N.S, H/S, Usfa</t>
  </si>
  <si>
    <t>Belchi</t>
  </si>
  <si>
    <t>Govt. H/S, Saksohars</t>
  </si>
  <si>
    <t>Mokama</t>
  </si>
  <si>
    <t>R.A. H/S, Mokama</t>
  </si>
  <si>
    <t>Pandark</t>
  </si>
  <si>
    <t>P.B.M. H/S, Pandark</t>
  </si>
  <si>
    <t>Ghoswari</t>
  </si>
  <si>
    <t>Govt. H/S, Kurmichak</t>
  </si>
  <si>
    <t>Bhakhtiyarpur</t>
  </si>
  <si>
    <t>Govt. H/S, Sawani</t>
  </si>
  <si>
    <t>Barh</t>
  </si>
  <si>
    <t>Govt. H/S, Badhna</t>
  </si>
  <si>
    <t>Buxar</t>
  </si>
  <si>
    <t>Govt. Basic School, Karhansi</t>
  </si>
  <si>
    <t>Chausa</t>
  </si>
  <si>
    <t>Govt. Basic School, Saraiya</t>
  </si>
  <si>
    <t>Dumraon</t>
  </si>
  <si>
    <t>(+2)  Raj H/S, Dumraon</t>
  </si>
  <si>
    <t>Brahampur</t>
  </si>
  <si>
    <t>(+2)  B.N. H/S, Brahampur</t>
  </si>
  <si>
    <t>Simri</t>
  </si>
  <si>
    <t>(+2)  H/S, Simri</t>
  </si>
  <si>
    <t>Kesath</t>
  </si>
  <si>
    <t>(+2)  H/S, Kesath</t>
  </si>
  <si>
    <t>MS-101</t>
  </si>
  <si>
    <t>MS-102</t>
  </si>
  <si>
    <t>MS-103</t>
  </si>
  <si>
    <t>MS-104</t>
  </si>
  <si>
    <t>MS-105</t>
  </si>
  <si>
    <t>MS-106</t>
  </si>
  <si>
    <t>MS-107</t>
  </si>
  <si>
    <t>MS-108</t>
  </si>
  <si>
    <t>Vaishali</t>
  </si>
  <si>
    <t>T.R.S.S. H/S Jurawanpur</t>
  </si>
  <si>
    <t>Mahnar</t>
  </si>
  <si>
    <t>Govt. Basic School, Karnauti</t>
  </si>
  <si>
    <t>Bidupur</t>
  </si>
  <si>
    <t>Govt. Basic School, Chechar</t>
  </si>
  <si>
    <t>H.S H/S, Chintamanipur</t>
  </si>
  <si>
    <t>Pathedhibelsar</t>
  </si>
  <si>
    <t>Govt. Basic School, Surhattha</t>
  </si>
  <si>
    <t>Lalganj</t>
  </si>
  <si>
    <t>Govt. Basic School, Michagadh</t>
  </si>
  <si>
    <t>Bhagwanpur</t>
  </si>
  <si>
    <t>Govt. Basic School, Warispur</t>
  </si>
  <si>
    <t>Goraul</t>
  </si>
  <si>
    <t>Govt. Basic School, Kanhauli</t>
  </si>
  <si>
    <t>Chehrakala</t>
  </si>
  <si>
    <t>B.N. H/S, Sehan</t>
  </si>
  <si>
    <t>Rajapakar</t>
  </si>
  <si>
    <t>Desari</t>
  </si>
  <si>
    <t>S.G.B.B.A.S. H/S, Bhatauliya</t>
  </si>
  <si>
    <t>Sahdai Buzurg</t>
  </si>
  <si>
    <t>Gandhi H/S, Sahadai Buzurg</t>
  </si>
  <si>
    <t>Basopatti</t>
  </si>
  <si>
    <t>Govt. Basic School, Sukhasi</t>
  </si>
  <si>
    <t>Bisfi</t>
  </si>
  <si>
    <t>Govt. Basic School, Simari</t>
  </si>
  <si>
    <t>Harlakhi</t>
  </si>
  <si>
    <t>Govt. Basic School, Hisar</t>
  </si>
  <si>
    <t>Madhawapur</t>
  </si>
  <si>
    <t>Govt. Basic School, Rema</t>
  </si>
  <si>
    <t>Jhanjharpur</t>
  </si>
  <si>
    <t>Kejriwal H/S, Jhanjharpur</t>
  </si>
  <si>
    <t>Lakhnour</t>
  </si>
  <si>
    <t>High School, Lakhnaur</t>
  </si>
  <si>
    <t>Madhepur</t>
  </si>
  <si>
    <t>High School, Madhepur</t>
  </si>
  <si>
    <t>Babubarhi</t>
  </si>
  <si>
    <t>J.N. H/S, Babubarhi</t>
  </si>
  <si>
    <t>Pandaul</t>
  </si>
  <si>
    <t>Govt. Basic School, Maukarampur</t>
  </si>
  <si>
    <t>Rajnagar</t>
  </si>
  <si>
    <t>Govt. Basic School, Nakati</t>
  </si>
  <si>
    <t>Ghowardiha</t>
  </si>
  <si>
    <t>High School, Devadh</t>
  </si>
  <si>
    <t>Laukhi</t>
  </si>
  <si>
    <t>High School, Laukhi</t>
  </si>
  <si>
    <t>Phulparas</t>
  </si>
  <si>
    <t>High School, Phulparas</t>
  </si>
  <si>
    <t>Jainagar</t>
  </si>
  <si>
    <t>High School, Jainagar</t>
  </si>
  <si>
    <t>Kaluahi</t>
  </si>
  <si>
    <t>High School, Narar</t>
  </si>
  <si>
    <t>Khajauli</t>
  </si>
  <si>
    <t>High School, Khajauli</t>
  </si>
  <si>
    <t>Khutauna</t>
  </si>
  <si>
    <t>High School, Khutauna</t>
  </si>
  <si>
    <t>Ladania</t>
  </si>
  <si>
    <t>High School, Matha Ladania</t>
  </si>
  <si>
    <t>Sitamarhi</t>
  </si>
  <si>
    <t>Riga</t>
  </si>
  <si>
    <t>T.R.N.H.S, Sahbajpur Kharsan</t>
  </si>
  <si>
    <t>Parsauni</t>
  </si>
  <si>
    <t>Govt. Basic School, Raghopur Bhakhari</t>
  </si>
  <si>
    <t>Belsand</t>
  </si>
  <si>
    <t>Govt. Basic School, Machi Bhandari</t>
  </si>
  <si>
    <t>Nanpur</t>
  </si>
  <si>
    <t>Govt. Basic School, Janipur</t>
  </si>
  <si>
    <t>Chorout</t>
  </si>
  <si>
    <t>S.L.N.S H/S,  Chorout</t>
  </si>
  <si>
    <t>Sursand</t>
  </si>
  <si>
    <t>Saryu H/S, Sursand</t>
  </si>
  <si>
    <t>Bajpatti</t>
  </si>
  <si>
    <t>S.R.P.N. H/S, Bajpatti</t>
  </si>
  <si>
    <t>Majorganj</t>
  </si>
  <si>
    <t>J.B. H/S, Majorganj</t>
  </si>
  <si>
    <t>Parihar</t>
  </si>
  <si>
    <t>S.G. H/S, Parihar</t>
  </si>
  <si>
    <t>Pipra Kothi</t>
  </si>
  <si>
    <t>Govt. Basic School, Piprakothi</t>
  </si>
  <si>
    <t>Kotwa</t>
  </si>
  <si>
    <t>H/S, Machh-agargawa</t>
  </si>
  <si>
    <t>Mehsi</t>
  </si>
  <si>
    <t>High School, Mehsi</t>
  </si>
  <si>
    <t>Kesaria</t>
  </si>
  <si>
    <t>High School, Kesariya</t>
  </si>
  <si>
    <t>Turkaulia</t>
  </si>
  <si>
    <t>S.R.R. H/S, Turkaulia</t>
  </si>
  <si>
    <t>Sugauli</t>
  </si>
  <si>
    <t>Nand High School, Sugauli</t>
  </si>
  <si>
    <t>Banjaria</t>
  </si>
  <si>
    <t>H/S, Mokhlishpur</t>
  </si>
  <si>
    <t>Raxaul</t>
  </si>
  <si>
    <t>H/S, Purandara Bhelahi</t>
  </si>
  <si>
    <t>Ramgarhwa</t>
  </si>
  <si>
    <t>Govt. Basic School, Siswaniya</t>
  </si>
  <si>
    <t>Chaurandano</t>
  </si>
  <si>
    <t>H/S, Chhoradano</t>
  </si>
  <si>
    <t>MS-123</t>
  </si>
  <si>
    <t>MS-124</t>
  </si>
  <si>
    <t>MS-125</t>
  </si>
  <si>
    <t>MS-126</t>
  </si>
  <si>
    <t>MS-109</t>
  </si>
  <si>
    <t>MS-110</t>
  </si>
  <si>
    <t>MS-111</t>
  </si>
  <si>
    <t>MS-112</t>
  </si>
  <si>
    <t>MS-113</t>
  </si>
  <si>
    <t>MS-114</t>
  </si>
  <si>
    <t>MS-115</t>
  </si>
  <si>
    <t>MS-116</t>
  </si>
  <si>
    <t>MS-117</t>
  </si>
  <si>
    <t>MS-118</t>
  </si>
  <si>
    <t>MS-119</t>
  </si>
  <si>
    <t>MS-120</t>
  </si>
  <si>
    <t>MS-121</t>
  </si>
  <si>
    <t>MS-122</t>
  </si>
  <si>
    <t xml:space="preserve">Progress report for the construction of Model School building   (2010-11)                               </t>
  </si>
  <si>
    <t>Narendra Kumar</t>
  </si>
  <si>
    <t>Surendra Kumar Rai</t>
  </si>
  <si>
    <t>Sudarshan Mahto</t>
  </si>
  <si>
    <t>Roy Engineers</t>
  </si>
  <si>
    <t>Shristi Developers Pvt. Ltd.</t>
  </si>
  <si>
    <t>Ksishna Deo Pd</t>
  </si>
  <si>
    <t>M/S Magadh Construction</t>
  </si>
  <si>
    <t>Shailendra Kumar</t>
  </si>
  <si>
    <t>Delco Infrastructure Projects Ltd.</t>
  </si>
  <si>
    <t>M/S Anoj Enterprises</t>
  </si>
  <si>
    <t>Shiv Shankar Singh Contract Pvt. Ltd.</t>
  </si>
  <si>
    <t>Hitendra Kr. Mishra</t>
  </si>
  <si>
    <t>M/S Thakur Construction</t>
  </si>
  <si>
    <t>Chek</t>
  </si>
  <si>
    <t>Shiv Vijay Engicon</t>
  </si>
  <si>
    <t>Trishul Engicon Pvt. Ltd.</t>
  </si>
  <si>
    <t>Tara Rajat Enclave Pvt. Ltd.</t>
  </si>
  <si>
    <t>Arvind Kumar</t>
  </si>
  <si>
    <t>Sanjay Kumar Singh</t>
  </si>
  <si>
    <t>Sujay Bhan Singh</t>
  </si>
  <si>
    <t>M/S Raj Construction</t>
  </si>
  <si>
    <t>Arbind Prasad</t>
  </si>
  <si>
    <t>Balkrishna Bhalotia Construction Pvt. Ltd.</t>
  </si>
  <si>
    <t>Ashok &amp; Co. Nivas Pvt. Ltd.</t>
  </si>
  <si>
    <t>Lal Rupak Kumar Singh</t>
  </si>
  <si>
    <t>Dharmendra Kumar Chaudhary</t>
  </si>
  <si>
    <t>Shristi Developers</t>
  </si>
  <si>
    <t>K.D. Company</t>
  </si>
  <si>
    <t>Ashok Kumar</t>
  </si>
  <si>
    <t>Md. Shafique Alam</t>
  </si>
  <si>
    <t>Man Mardan Shukla</t>
  </si>
  <si>
    <t>Amit Kumar Shahi</t>
  </si>
  <si>
    <t>Satyendra Kumar Construction Pvt. Ltd.</t>
  </si>
  <si>
    <t>Dharam Nath Construction Pvt. Ltd.</t>
  </si>
  <si>
    <t>Sudhakant Enterprises Pvt. Ltd.</t>
  </si>
  <si>
    <t>Vinod Kumar Singh</t>
  </si>
  <si>
    <t>Mother India</t>
  </si>
  <si>
    <t>Avaneesh Enterprises</t>
  </si>
  <si>
    <t>M/S Durga Construction</t>
  </si>
  <si>
    <t>M/S Nikumbh Bhardwaj</t>
  </si>
  <si>
    <t>M/S Sarswati Company</t>
  </si>
  <si>
    <t>Mohan Prasad</t>
  </si>
  <si>
    <t>Rajesh Kumar</t>
  </si>
  <si>
    <t>Virendra Kumar Chaudhary</t>
  </si>
  <si>
    <t>Sideshwar Singh</t>
  </si>
  <si>
    <t>In above list one school name hasbeen deleted due to repeat of name in fin year 09-10 &amp; 10-11</t>
  </si>
  <si>
    <t>Retender</t>
  </si>
  <si>
    <t>Tender Process</t>
  </si>
  <si>
    <t>Land problem</t>
  </si>
  <si>
    <t>Land not available</t>
  </si>
  <si>
    <t>Required old building demolision</t>
  </si>
  <si>
    <t>1st A/C bill paid</t>
  </si>
  <si>
    <t>Date of Aggrement</t>
  </si>
  <si>
    <t>Time of Completion</t>
  </si>
  <si>
    <t>15 Month</t>
  </si>
  <si>
    <t>11.9.2013</t>
  </si>
  <si>
    <t>7.10.2013</t>
  </si>
  <si>
    <t>19.8.2013</t>
  </si>
  <si>
    <t>21.9.2013</t>
  </si>
  <si>
    <t>2.8.2013</t>
  </si>
  <si>
    <t>16.8.2013</t>
  </si>
  <si>
    <t>9.9.2013</t>
  </si>
  <si>
    <t>30.10.2013</t>
  </si>
  <si>
    <t>18.9.2013</t>
  </si>
  <si>
    <t>21.8.2013</t>
  </si>
  <si>
    <t>1.11.2013</t>
  </si>
  <si>
    <t>10.10.2013</t>
  </si>
  <si>
    <t>15  Month</t>
  </si>
  <si>
    <t>26.8.2013</t>
  </si>
  <si>
    <t>24.9.2013</t>
  </si>
  <si>
    <t>Time             of  Completion</t>
  </si>
  <si>
    <t>Bansi 
Suryapur</t>
  </si>
  <si>
    <t>Time              of Completion</t>
  </si>
  <si>
    <t>Azam 
Nagar</t>
  </si>
  <si>
    <t>Land not Available Site changed proposal goes to BMSP</t>
  </si>
  <si>
    <t>Shuttering</t>
  </si>
  <si>
    <t>Govt. Basic School, Agiaon/ Pawna</t>
  </si>
  <si>
    <t>Buddha Infrastructure Pvt. Ltd.</t>
  </si>
  <si>
    <t>Umashankar Singh</t>
  </si>
  <si>
    <t>Pramod Construction</t>
  </si>
  <si>
    <t>S.A.B. Construction</t>
  </si>
  <si>
    <t>Lalan Kumar</t>
  </si>
  <si>
    <t>Rajendra Prasad Podar</t>
  </si>
  <si>
    <t>Mother India Contract</t>
  </si>
  <si>
    <t>Sisley Construction</t>
  </si>
  <si>
    <t>Purnea</t>
  </si>
  <si>
    <t>Estimated Amount   (in lac)</t>
  </si>
  <si>
    <t>MAGADH</t>
  </si>
  <si>
    <t>BHAGALPUR</t>
  </si>
  <si>
    <t>MUNGER</t>
  </si>
  <si>
    <t>KOSI</t>
  </si>
  <si>
    <t>PURNEA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</si>
  <si>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</si>
  <si>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</si>
  <si>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</si>
  <si>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</si>
  <si>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</si>
  <si>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</si>
  <si>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</si>
  <si>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</si>
  <si>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</si>
  <si>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</si>
  <si>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</si>
  <si>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Total (Model School)</t>
  </si>
  <si>
    <t xml:space="preserve">Name of Division :-  Saran </t>
  </si>
  <si>
    <t xml:space="preserve">Name of Division :-  Bhagalpur                                                                     </t>
  </si>
  <si>
    <t>Name of Division :-  KOSI</t>
  </si>
  <si>
    <t xml:space="preserve">Name of Division :-  PURNEA                                                                </t>
  </si>
  <si>
    <t xml:space="preserve">Name of Division :-  DARBHANGA                                     </t>
  </si>
  <si>
    <t>.</t>
  </si>
  <si>
    <t>Progress Report for the construction of Model School (2010-11)</t>
  </si>
  <si>
    <t>Name of Division :-  Munger</t>
  </si>
  <si>
    <t>Land problem water logged 8'-0" deep land</t>
  </si>
  <si>
    <t>Shatish Kusum Raj</t>
  </si>
  <si>
    <t>Budha Infrastructure Private Limited, Hanuman Nagar, Kankarbagh</t>
  </si>
  <si>
    <t>Name &amp; contact no. of EE :- Rajiv Ranjan (9234271071), AE :-  Mallu Singh (9835471249/ 9471211134), AE :- Helal Ahmad (9771081441), AE :- Benaik Prasad (9431420392)</t>
  </si>
  <si>
    <t>119 SBD of 2013-14/1.10.2013</t>
  </si>
  <si>
    <t>102 SBD of 2013-14/11.9.2013</t>
  </si>
  <si>
    <t>Upto tie beam</t>
  </si>
  <si>
    <t>Footing casting work in progress</t>
  </si>
  <si>
    <t>School not locate</t>
  </si>
  <si>
    <t>Land Dispute</t>
  </si>
  <si>
    <t>RCC in Foundation</t>
  </si>
  <si>
    <t>62 SBD of 2013-14/25.7.2013</t>
  </si>
  <si>
    <t>EMD return by BSEIDC</t>
  </si>
  <si>
    <t>91 SBD of 2013-14/27.8.2013</t>
  </si>
  <si>
    <t>61 SBD of 2013-14/24.7.2013</t>
  </si>
  <si>
    <t>77 SBD of 2013-14/19.8.2013</t>
  </si>
  <si>
    <t>132 SBD of 2013-14/8.10.2013</t>
  </si>
  <si>
    <t>177 SBD of 2013-14/ 03.12.2013</t>
  </si>
  <si>
    <t>147 SBD of 2013-14/ 12.11.13</t>
  </si>
  <si>
    <t>165 SBD of 2013-14/ 28.11.13</t>
  </si>
  <si>
    <t>114 SBD of 2013-14/23.9.2013</t>
  </si>
  <si>
    <t>Brick liner</t>
  </si>
  <si>
    <t>Local Hindrence</t>
  </si>
  <si>
    <t>Land dispute</t>
  </si>
  <si>
    <t>land dispute</t>
  </si>
  <si>
    <t>Rajiv Ranjan Kumar Madhubani</t>
  </si>
  <si>
    <t>Epitone Const Patna</t>
  </si>
  <si>
    <t>Kumar Manas Const. Gopalganj</t>
  </si>
  <si>
    <t>Keshav Kumar Keshari E.Champaran</t>
  </si>
  <si>
    <t>Ravindra Kumar Patna</t>
  </si>
  <si>
    <t>Anoj Const 9955501050</t>
  </si>
  <si>
    <t>Shristi Construction</t>
  </si>
  <si>
    <t>M/s Darshita Builders &amp; Developers Pvt. Ltd.</t>
  </si>
  <si>
    <t>Rajiv Ranjan</t>
  </si>
  <si>
    <t>Durga Prasad</t>
  </si>
  <si>
    <t>M/s SAB Construction</t>
  </si>
  <si>
    <t>Amit Shahi</t>
  </si>
  <si>
    <t>Mishra Const. Rajan Mishra</t>
  </si>
  <si>
    <t>Hari Om Construction</t>
  </si>
  <si>
    <t>E/W excavation in prog.</t>
  </si>
  <si>
    <t xml:space="preserve">1 st floor left part RC </t>
  </si>
  <si>
    <t>Aprox 75% of fondation Casted</t>
  </si>
  <si>
    <t>Vinod Kumar Ranjan (9661863636) E.E. BSEIDC, Div.- Patna (West)</t>
  </si>
  <si>
    <t>Pramod Kumar (9955128483)                        E.E. BSEIDC, Div.-Darbhanga</t>
  </si>
  <si>
    <t xml:space="preserve">Name of Division :-  Patna (EAST) - Patna , Nalanda &amp; Bhojpur                              </t>
  </si>
  <si>
    <t xml:space="preserve">Name of Division :- Patna (WEST) - Buxar, Rohtas &amp; Kaimur (Bhabhuaa)         </t>
  </si>
  <si>
    <t>PATNA (EAST)</t>
  </si>
  <si>
    <t>PATNA (WEST)</t>
  </si>
  <si>
    <t>TIRHUT (EAST)</t>
  </si>
  <si>
    <t>TIRHUT (WEST)</t>
  </si>
  <si>
    <t>Name of Division :-  TIRHUT (EAST) - Vaishali, Muzaffarpur &amp; Sitamarhi</t>
  </si>
  <si>
    <t>Name of Division :-  TIRHUT (WEST) - East Champaran, West Champaran &amp; Shivhar</t>
  </si>
  <si>
    <t xml:space="preserve"> </t>
  </si>
  <si>
    <t>Local dispute &amp; land problem</t>
  </si>
  <si>
    <t>M/S RAJENDRA PODDAR</t>
  </si>
  <si>
    <t>M/S CHANDAN ABHISHEK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</si>
  <si>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</si>
  <si>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</si>
  <si>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</si>
  <si>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</si>
  <si>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</si>
  <si>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</si>
  <si>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</si>
  <si>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</si>
  <si>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</si>
  <si>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Prem Pratap Ray, Patna</t>
  </si>
  <si>
    <t>Ranjan Kumar Singh, Buxar</t>
  </si>
  <si>
    <t>Bharat Infrastructure, Patna</t>
  </si>
  <si>
    <t>M/s Raj Construction, Aurangabad</t>
  </si>
  <si>
    <t>Shree Jogmaya Infrastructure Corporation Pvt. Ltd.</t>
  </si>
  <si>
    <t>Sanju Kumari, Imamganj</t>
  </si>
  <si>
    <t>Epitome Construction Pvt. Ltd.</t>
  </si>
  <si>
    <t>Budha Infrastructure Pvt. Ltd., Kankarbag,, Patna</t>
  </si>
  <si>
    <t>Ashish Ranjan, Nawada</t>
  </si>
  <si>
    <t>Maa Sharda Construction</t>
  </si>
  <si>
    <t>Maa Bindyavashni Construction</t>
  </si>
  <si>
    <t>M/s Nikumbh Bhardwaj Construction, East Champaran</t>
  </si>
  <si>
    <t>Hari Om Construction, East Champaran</t>
  </si>
  <si>
    <t>Jayanti Singh, East Champaran</t>
  </si>
  <si>
    <t>M/s Kuhu Construction Company , Bhagalpur</t>
  </si>
  <si>
    <t>LAND DISPUTE</t>
  </si>
  <si>
    <t>Group no. not view</t>
  </si>
  <si>
    <t>Not start</t>
  </si>
  <si>
    <t>c</t>
  </si>
  <si>
    <t>C</t>
  </si>
  <si>
    <t>Work Stoped due to School name verification</t>
  </si>
  <si>
    <t>Land not given by H.M. / D.E.O. Gaya</t>
  </si>
  <si>
    <t>Date:-31.03.2015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</si>
</sst>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_ &quot;रु&quot;\ * #,##0.00_ ;_ &quot;रु&quot;\ * \-#,##0.00_ ;_ &quot;रु&quot;\ * &quot;-&quot;??_ ;_ @_ 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 tint="0.499984740745262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 tint="0.499984740745262"/>
      <name val="Times New Roman"/>
      <family val="1"/>
    </font>
    <font>
      <sz val="16"/>
      <color theme="1" tint="0.499984740745262"/>
      <name val="Times New Roman"/>
      <family val="1"/>
    </font>
    <font>
      <sz val="16"/>
      <color indexed="8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 tint="0.499984740745262"/>
      <name val="Times New Roman"/>
      <family val="1"/>
    </font>
    <font>
      <sz val="15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/>
  </cellStyleXfs>
  <cellXfs count="490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0" xfId="0" applyAlignment="1">
      <alignment horizontal="left" vertical="center"/>
    </xf>
    <xf numFmtId="0" fontId="6" fillId="0" borderId="1" xfId="0" applyFont="1" applyBorder="1"/>
    <xf numFmtId="1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6" fillId="2" borderId="1" xfId="2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6" fillId="2" borderId="1" xfId="0" applyNumberFormat="1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164" fontId="0" fillId="0" borderId="1" xfId="0" applyNumberFormat="1" applyBorder="1"/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1" fillId="3" borderId="1" xfId="0" applyFont="1" applyFill="1" applyBorder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4" fontId="24" fillId="3" borderId="1" xfId="1" applyFont="1" applyFill="1" applyBorder="1" applyAlignment="1">
      <alignment horizontal="center" vertical="center" wrapText="1"/>
    </xf>
    <xf numFmtId="0" fontId="13" fillId="0" borderId="1" xfId="0" applyFont="1" applyBorder="1"/>
    <xf numFmtId="0" fontId="25" fillId="0" borderId="1" xfId="0" applyFont="1" applyBorder="1"/>
    <xf numFmtId="0" fontId="25" fillId="3" borderId="1" xfId="0" applyFont="1" applyFill="1" applyBorder="1"/>
    <xf numFmtId="0" fontId="13" fillId="0" borderId="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25" fillId="0" borderId="25" xfId="0" applyFont="1" applyBorder="1"/>
    <xf numFmtId="0" fontId="13" fillId="0" borderId="2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wrapText="1"/>
    </xf>
    <xf numFmtId="0" fontId="27" fillId="0" borderId="1" xfId="0" applyFont="1" applyBorder="1"/>
    <xf numFmtId="0" fontId="27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top"/>
    </xf>
    <xf numFmtId="0" fontId="32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0" fontId="21" fillId="4" borderId="1" xfId="0" applyFont="1" applyFill="1" applyBorder="1"/>
    <xf numFmtId="44" fontId="24" fillId="4" borderId="1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1" fontId="30" fillId="0" borderId="1" xfId="1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0" fillId="3" borderId="1" xfId="1" applyNumberFormat="1" applyFont="1" applyFill="1" applyBorder="1" applyAlignment="1">
      <alignment horizontal="center"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/>
    <xf numFmtId="1" fontId="31" fillId="3" borderId="1" xfId="0" applyNumberFormat="1" applyFont="1" applyFill="1" applyBorder="1"/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" fontId="30" fillId="3" borderId="1" xfId="0" applyNumberFormat="1" applyFont="1" applyFill="1" applyBorder="1"/>
    <xf numFmtId="0" fontId="25" fillId="0" borderId="1" xfId="0" applyFont="1" applyFill="1" applyBorder="1"/>
    <xf numFmtId="0" fontId="21" fillId="0" borderId="1" xfId="0" applyFont="1" applyFill="1" applyBorder="1"/>
    <xf numFmtId="1" fontId="0" fillId="0" borderId="0" xfId="0" applyNumberForma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5" fillId="0" borderId="0" xfId="0" applyFont="1"/>
    <xf numFmtId="0" fontId="6" fillId="0" borderId="0" xfId="0" applyFont="1"/>
    <xf numFmtId="44" fontId="36" fillId="0" borderId="1" xfId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4" fontId="36" fillId="3" borderId="1" xfId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44" fontId="36" fillId="4" borderId="1" xfId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7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6" fillId="0" borderId="1" xfId="0" applyFont="1" applyBorder="1"/>
    <xf numFmtId="0" fontId="36" fillId="3" borderId="1" xfId="0" applyFont="1" applyFill="1" applyBorder="1"/>
    <xf numFmtId="0" fontId="36" fillId="4" borderId="1" xfId="0" applyFont="1" applyFill="1" applyBorder="1"/>
    <xf numFmtId="0" fontId="24" fillId="3" borderId="1" xfId="0" applyFont="1" applyFill="1" applyBorder="1"/>
    <xf numFmtId="0" fontId="24" fillId="0" borderId="1" xfId="0" applyFont="1" applyBorder="1"/>
    <xf numFmtId="0" fontId="24" fillId="4" borderId="5" xfId="0" applyFont="1" applyFill="1" applyBorder="1"/>
    <xf numFmtId="0" fontId="3" fillId="4" borderId="1" xfId="0" applyFont="1" applyFill="1" applyBorder="1"/>
    <xf numFmtId="0" fontId="24" fillId="4" borderId="1" xfId="0" applyFont="1" applyFill="1" applyBorder="1"/>
    <xf numFmtId="0" fontId="13" fillId="0" borderId="2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5" fillId="4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1" fontId="24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1" fontId="24" fillId="2" borderId="1" xfId="1" applyNumberFormat="1" applyFont="1" applyFill="1" applyBorder="1" applyAlignment="1">
      <alignment horizontal="center" vertical="center" wrapText="1"/>
    </xf>
    <xf numFmtId="44" fontId="24" fillId="2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7" fillId="3" borderId="1" xfId="0" applyFont="1" applyFill="1" applyBorder="1"/>
    <xf numFmtId="0" fontId="13" fillId="0" borderId="19" xfId="0" applyFont="1" applyBorder="1" applyAlignment="1">
      <alignment horizontal="center" vertical="center" wrapText="1"/>
    </xf>
    <xf numFmtId="1" fontId="31" fillId="4" borderId="1" xfId="0" applyNumberFormat="1" applyFont="1" applyFill="1" applyBorder="1"/>
    <xf numFmtId="0" fontId="27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39" fillId="3" borderId="1" xfId="1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" fontId="30" fillId="4" borderId="1" xfId="1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/>
    </xf>
    <xf numFmtId="0" fontId="42" fillId="0" borderId="1" xfId="0" applyFont="1" applyBorder="1" applyAlignment="1">
      <alignment wrapText="1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7" xfId="0" applyFont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7" fillId="4" borderId="1" xfId="0" applyFont="1" applyFill="1" applyBorder="1"/>
    <xf numFmtId="2" fontId="9" fillId="0" borderId="6" xfId="0" applyNumberFormat="1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44" fontId="22" fillId="0" borderId="1" xfId="0" applyNumberFormat="1" applyFont="1" applyBorder="1" applyAlignment="1">
      <alignment vertical="center" wrapText="1"/>
    </xf>
    <xf numFmtId="44" fontId="22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4" fontId="9" fillId="0" borderId="2" xfId="1" applyFont="1" applyBorder="1" applyAlignment="1">
      <alignment horizontal="center" vertical="center" wrapText="1"/>
    </xf>
    <xf numFmtId="44" fontId="9" fillId="0" borderId="3" xfId="1" applyFont="1" applyBorder="1" applyAlignment="1">
      <alignment horizontal="center" vertical="center" wrapText="1"/>
    </xf>
    <xf numFmtId="44" fontId="9" fillId="0" borderId="4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 wrapText="1"/>
    </xf>
    <xf numFmtId="2" fontId="9" fillId="0" borderId="12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7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_Dl--007" xfId="2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4"/>
  <sheetViews>
    <sheetView showGridLines="0" tabSelected="1" view="pageBreakPreview" topLeftCell="A2" zoomScale="98" zoomScaleNormal="76" zoomScaleSheetLayoutView="98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X3" sqref="X3:Y3"/>
    </sheetView>
  </sheetViews>
  <sheetFormatPr defaultRowHeight="15"/>
  <cols>
    <col min="1" max="1" width="3.140625" style="44" customWidth="1"/>
    <col min="2" max="2" width="17" style="48" customWidth="1"/>
    <col min="3" max="3" width="20.85546875" style="48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5" hidden="1" customWidth="1"/>
    <col min="11" max="20" width="4.7109375" customWidth="1"/>
    <col min="21" max="22" width="5.7109375" customWidth="1"/>
    <col min="23" max="23" width="5.7109375" style="44" customWidth="1"/>
    <col min="24" max="24" width="10.7109375" style="44" customWidth="1"/>
    <col min="25" max="25" width="12.140625" customWidth="1"/>
    <col min="26" max="26" width="9.140625" style="44" hidden="1" customWidth="1"/>
  </cols>
  <sheetData>
    <row r="2" spans="1:28">
      <c r="A2" s="283" t="s">
        <v>19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3" spans="1:28">
      <c r="A3" s="274" t="s">
        <v>672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61" t="s">
        <v>872</v>
      </c>
      <c r="Y3" s="273"/>
    </row>
    <row r="4" spans="1:28" ht="15" customHeight="1">
      <c r="A4" s="275" t="s">
        <v>0</v>
      </c>
      <c r="B4" s="278" t="s">
        <v>22</v>
      </c>
      <c r="C4" s="278" t="s">
        <v>23</v>
      </c>
      <c r="D4" s="289" t="s">
        <v>54</v>
      </c>
      <c r="E4" s="290"/>
      <c r="F4" s="291"/>
      <c r="G4" s="289" t="s">
        <v>26</v>
      </c>
      <c r="H4" s="290"/>
      <c r="I4" s="291"/>
      <c r="J4" s="286" t="s">
        <v>20</v>
      </c>
      <c r="K4" s="263" t="s">
        <v>16</v>
      </c>
      <c r="L4" s="263"/>
      <c r="M4" s="263"/>
      <c r="N4" s="263"/>
      <c r="O4" s="263"/>
      <c r="P4" s="263"/>
      <c r="Q4" s="263"/>
      <c r="R4" s="263"/>
      <c r="S4" s="263"/>
      <c r="T4" s="264"/>
      <c r="U4" s="262" t="s">
        <v>30</v>
      </c>
      <c r="V4" s="263"/>
      <c r="W4" s="264"/>
      <c r="X4" s="265" t="s">
        <v>32</v>
      </c>
      <c r="Y4" s="268" t="s">
        <v>14</v>
      </c>
    </row>
    <row r="5" spans="1:28" ht="24.75" customHeight="1">
      <c r="A5" s="275"/>
      <c r="B5" s="278"/>
      <c r="C5" s="278"/>
      <c r="D5" s="281" t="s">
        <v>24</v>
      </c>
      <c r="E5" s="281" t="s">
        <v>27</v>
      </c>
      <c r="F5" s="281" t="s">
        <v>25</v>
      </c>
      <c r="G5" s="281" t="s">
        <v>24</v>
      </c>
      <c r="H5" s="281" t="s">
        <v>27</v>
      </c>
      <c r="I5" s="281" t="s">
        <v>25</v>
      </c>
      <c r="J5" s="287"/>
      <c r="K5" s="271" t="s">
        <v>15</v>
      </c>
      <c r="L5" s="276" t="s">
        <v>10</v>
      </c>
      <c r="M5" s="276" t="s">
        <v>9</v>
      </c>
      <c r="N5" s="279" t="s">
        <v>17</v>
      </c>
      <c r="O5" s="280"/>
      <c r="P5" s="279" t="s">
        <v>18</v>
      </c>
      <c r="Q5" s="280"/>
      <c r="R5" s="279" t="s">
        <v>55</v>
      </c>
      <c r="S5" s="280"/>
      <c r="T5" s="276" t="s">
        <v>13</v>
      </c>
      <c r="U5" s="284" t="s">
        <v>7</v>
      </c>
      <c r="V5" s="284" t="s">
        <v>29</v>
      </c>
      <c r="W5" s="284" t="s">
        <v>8</v>
      </c>
      <c r="X5" s="266"/>
      <c r="Y5" s="269"/>
    </row>
    <row r="6" spans="1:28" ht="45" customHeight="1">
      <c r="A6" s="275"/>
      <c r="B6" s="278"/>
      <c r="C6" s="278"/>
      <c r="D6" s="282"/>
      <c r="E6" s="282"/>
      <c r="F6" s="282"/>
      <c r="G6" s="282"/>
      <c r="H6" s="282"/>
      <c r="I6" s="282"/>
      <c r="J6" s="288"/>
      <c r="K6" s="272"/>
      <c r="L6" s="277"/>
      <c r="M6" s="277"/>
      <c r="N6" s="254" t="s">
        <v>11</v>
      </c>
      <c r="O6" s="254" t="s">
        <v>12</v>
      </c>
      <c r="P6" s="254" t="s">
        <v>11</v>
      </c>
      <c r="Q6" s="254" t="s">
        <v>12</v>
      </c>
      <c r="R6" s="254" t="s">
        <v>11</v>
      </c>
      <c r="S6" s="254" t="s">
        <v>12</v>
      </c>
      <c r="T6" s="277"/>
      <c r="U6" s="285"/>
      <c r="V6" s="285"/>
      <c r="W6" s="285"/>
      <c r="X6" s="267"/>
      <c r="Y6" s="270"/>
      <c r="Z6" s="44" t="s">
        <v>686</v>
      </c>
    </row>
    <row r="7" spans="1:28" ht="60" customHeight="1">
      <c r="A7" s="152">
        <v>1</v>
      </c>
      <c r="B7" s="177" t="s">
        <v>831</v>
      </c>
      <c r="C7" s="179" t="s">
        <v>767</v>
      </c>
      <c r="D7" s="4">
        <f>'Patna (East)'!A44</f>
        <v>16</v>
      </c>
      <c r="E7" s="4">
        <f>'Patna (East)'!E47</f>
        <v>39</v>
      </c>
      <c r="F7" s="4">
        <f>'Patna (East)'!H47</f>
        <v>10068.129999999999</v>
      </c>
      <c r="G7" s="152">
        <f t="shared" ref="G7:I8" si="0">D7</f>
        <v>16</v>
      </c>
      <c r="H7" s="4">
        <f t="shared" si="0"/>
        <v>39</v>
      </c>
      <c r="I7" s="4">
        <f t="shared" si="0"/>
        <v>10068.129999999999</v>
      </c>
      <c r="J7" s="152"/>
      <c r="K7" s="6">
        <f>'Patna (East)'!L47</f>
        <v>0</v>
      </c>
      <c r="L7" s="6">
        <f>'Patna (East)'!M47</f>
        <v>1</v>
      </c>
      <c r="M7" s="6">
        <f>'Patna (East)'!N47</f>
        <v>2</v>
      </c>
      <c r="N7" s="6">
        <f>'Patna (East)'!O47</f>
        <v>1</v>
      </c>
      <c r="O7" s="6">
        <f>'Patna (East)'!P47</f>
        <v>3</v>
      </c>
      <c r="P7" s="6">
        <f>'Patna (East)'!Q47</f>
        <v>0</v>
      </c>
      <c r="Q7" s="6">
        <f>'Patna (East)'!R47</f>
        <v>4</v>
      </c>
      <c r="R7" s="6">
        <f>'Patna (East)'!S47</f>
        <v>1</v>
      </c>
      <c r="S7" s="6">
        <f>'Patna (East)'!T47</f>
        <v>5</v>
      </c>
      <c r="T7" s="6">
        <f>'Patna (East)'!U47</f>
        <v>11</v>
      </c>
      <c r="U7" s="175">
        <f>'Patna (East)'!I47</f>
        <v>8</v>
      </c>
      <c r="V7" s="185">
        <f>K7+L7+M7+N7+O7+R7+S7+T7+P7+Q7</f>
        <v>28</v>
      </c>
      <c r="W7" s="185">
        <f>'Patna (East)'!V47</f>
        <v>3</v>
      </c>
      <c r="X7" s="186">
        <f>'Patna (East)'!W47</f>
        <v>4908.1399999999994</v>
      </c>
      <c r="Y7" s="174"/>
      <c r="Z7" s="81">
        <f>H7-U7-V7-W7</f>
        <v>0</v>
      </c>
      <c r="AA7" s="172"/>
      <c r="AB7" s="3"/>
    </row>
    <row r="8" spans="1:28" ht="60" customHeight="1">
      <c r="A8" s="147">
        <v>2</v>
      </c>
      <c r="B8" s="177" t="s">
        <v>832</v>
      </c>
      <c r="C8" s="180" t="s">
        <v>827</v>
      </c>
      <c r="D8" s="149">
        <f>'Patna (West)'!A27</f>
        <v>9</v>
      </c>
      <c r="E8" s="149">
        <f>'Patna (West)'!E28</f>
        <v>20</v>
      </c>
      <c r="F8" s="149">
        <f>'Patna (West)'!H28</f>
        <v>4798.7800000000007</v>
      </c>
      <c r="G8" s="147">
        <f t="shared" si="0"/>
        <v>9</v>
      </c>
      <c r="H8" s="149">
        <f t="shared" si="0"/>
        <v>20</v>
      </c>
      <c r="I8" s="149">
        <f t="shared" si="0"/>
        <v>4798.7800000000007</v>
      </c>
      <c r="J8" s="147"/>
      <c r="K8" s="158">
        <f>'Patna (West)'!L28</f>
        <v>1</v>
      </c>
      <c r="L8" s="158">
        <f>'Patna (West)'!M28</f>
        <v>2</v>
      </c>
      <c r="M8" s="158">
        <f>'Patna (West)'!N28</f>
        <v>2</v>
      </c>
      <c r="N8" s="158">
        <f>'Patna (West)'!O28</f>
        <v>1</v>
      </c>
      <c r="O8" s="158">
        <f>'Patna (West)'!P28</f>
        <v>4</v>
      </c>
      <c r="P8" s="158">
        <f>'Patna (West)'!Q28</f>
        <v>0</v>
      </c>
      <c r="Q8" s="158">
        <f>'Patna (West)'!R28</f>
        <v>0</v>
      </c>
      <c r="R8" s="158">
        <f>'Patna (West)'!S28</f>
        <v>4</v>
      </c>
      <c r="S8" s="158">
        <f>'Patna (West)'!T28</f>
        <v>0</v>
      </c>
      <c r="T8" s="158">
        <f>'Patna (West)'!U28</f>
        <v>0</v>
      </c>
      <c r="U8" s="151">
        <f>'Patna (West)'!I28</f>
        <v>2</v>
      </c>
      <c r="V8" s="185">
        <f>K8+L8+M8+N8+O8+R8+S8+T8+P8+Q8</f>
        <v>14</v>
      </c>
      <c r="W8" s="162">
        <f>'Patna (West)'!V28</f>
        <v>4</v>
      </c>
      <c r="X8" s="165">
        <f>'Patna (West)'!W28</f>
        <v>1950.6899999999996</v>
      </c>
      <c r="Y8" s="173"/>
      <c r="Z8" s="81">
        <f t="shared" ref="Z8:Z18" si="1">H8-U8-V8-W8</f>
        <v>0</v>
      </c>
      <c r="AA8" s="172"/>
      <c r="AB8" s="3"/>
    </row>
    <row r="9" spans="1:28" ht="60" customHeight="1">
      <c r="A9" s="146">
        <v>3</v>
      </c>
      <c r="B9" s="178" t="s">
        <v>760</v>
      </c>
      <c r="C9" s="181" t="s">
        <v>768</v>
      </c>
      <c r="D9" s="148">
        <f>Magadh!A48</f>
        <v>19</v>
      </c>
      <c r="E9" s="148">
        <f>Magadh!E49</f>
        <v>41</v>
      </c>
      <c r="F9" s="148">
        <f>Magadh!H49</f>
        <v>10058.309999999998</v>
      </c>
      <c r="G9" s="146">
        <f>19-1</f>
        <v>18</v>
      </c>
      <c r="H9" s="148">
        <f>E9-Magadh!E17</f>
        <v>39</v>
      </c>
      <c r="I9" s="146">
        <f>F9-Magadh!H16</f>
        <v>9575.8299999999981</v>
      </c>
      <c r="J9" s="5"/>
      <c r="K9" s="148">
        <f>Magadh!L49</f>
        <v>1</v>
      </c>
      <c r="L9" s="148">
        <f>Magadh!M49</f>
        <v>7</v>
      </c>
      <c r="M9" s="148">
        <f>Magadh!N49</f>
        <v>3</v>
      </c>
      <c r="N9" s="148">
        <f>Magadh!O49</f>
        <v>0</v>
      </c>
      <c r="O9" s="148">
        <f>Magadh!P49</f>
        <v>5</v>
      </c>
      <c r="P9" s="148">
        <f>Magadh!Q49</f>
        <v>0</v>
      </c>
      <c r="Q9" s="148">
        <f>Magadh!R49</f>
        <v>4</v>
      </c>
      <c r="R9" s="148">
        <f>Magadh!S49</f>
        <v>0</v>
      </c>
      <c r="S9" s="148">
        <f>Magadh!T49</f>
        <v>6</v>
      </c>
      <c r="T9" s="148">
        <f>Magadh!U49</f>
        <v>4</v>
      </c>
      <c r="U9" s="148">
        <f>Magadh!I49</f>
        <v>9</v>
      </c>
      <c r="V9" s="150">
        <f t="shared" ref="V9" si="2">K9+L9+M9+N9+O9+R9+S9+T9+P9+Q9</f>
        <v>30</v>
      </c>
      <c r="W9" s="160">
        <f>Magadh!V49</f>
        <v>0</v>
      </c>
      <c r="X9" s="160">
        <f>Magadh!W49</f>
        <v>2858.8517099999995</v>
      </c>
      <c r="Y9" s="146"/>
      <c r="Z9" s="81">
        <f t="shared" si="1"/>
        <v>0</v>
      </c>
      <c r="AA9" s="159"/>
      <c r="AB9" s="3"/>
    </row>
    <row r="10" spans="1:28" ht="60" customHeight="1">
      <c r="A10" s="146">
        <v>4</v>
      </c>
      <c r="B10" s="177" t="s">
        <v>761</v>
      </c>
      <c r="C10" s="181" t="s">
        <v>773</v>
      </c>
      <c r="D10" s="148">
        <f>Bhagalpur!A18</f>
        <v>5</v>
      </c>
      <c r="E10" s="148">
        <f>Bhagalpur!E20</f>
        <v>12</v>
      </c>
      <c r="F10" s="156">
        <f>Bhagalpur!H20</f>
        <v>3096.8200000000006</v>
      </c>
      <c r="G10" s="146">
        <f>D10</f>
        <v>5</v>
      </c>
      <c r="H10" s="148">
        <f>E10</f>
        <v>12</v>
      </c>
      <c r="I10" s="154">
        <f>F10</f>
        <v>3096.8200000000006</v>
      </c>
      <c r="J10" s="5"/>
      <c r="K10" s="146">
        <f>Bhagalpur!L20</f>
        <v>0</v>
      </c>
      <c r="L10" s="146">
        <f>Bhagalpur!M20</f>
        <v>2</v>
      </c>
      <c r="M10" s="146">
        <f>Bhagalpur!N20</f>
        <v>0</v>
      </c>
      <c r="N10" s="146">
        <f>Bhagalpur!O20</f>
        <v>1</v>
      </c>
      <c r="O10" s="146">
        <f>Bhagalpur!P20</f>
        <v>2</v>
      </c>
      <c r="P10" s="146">
        <f>Bhagalpur!Q20</f>
        <v>1</v>
      </c>
      <c r="Q10" s="146">
        <f>Bhagalpur!R20</f>
        <v>0</v>
      </c>
      <c r="R10" s="146">
        <f>Bhagalpur!S20</f>
        <v>1</v>
      </c>
      <c r="S10" s="146">
        <f>Bhagalpur!T20</f>
        <v>0</v>
      </c>
      <c r="T10" s="146">
        <f>Bhagalpur!U20</f>
        <v>3</v>
      </c>
      <c r="U10" s="150">
        <f>Bhagalpur!I20</f>
        <v>0</v>
      </c>
      <c r="V10" s="150">
        <f t="shared" ref="V10:V16" si="3">K10+L10+M10+N10+O10+R10+S10+T10+P10+Q10</f>
        <v>10</v>
      </c>
      <c r="W10" s="150">
        <f>Bhagalpur!V20</f>
        <v>2</v>
      </c>
      <c r="X10" s="150">
        <f>Bhagalpur!W20</f>
        <v>1664.4299999999998</v>
      </c>
      <c r="Y10" s="163"/>
      <c r="Z10" s="81">
        <f t="shared" si="1"/>
        <v>0</v>
      </c>
      <c r="AA10" s="159"/>
      <c r="AB10" s="3"/>
    </row>
    <row r="11" spans="1:28" ht="60" customHeight="1">
      <c r="A11" s="146">
        <v>5</v>
      </c>
      <c r="B11" s="177" t="s">
        <v>762</v>
      </c>
      <c r="C11" s="181" t="s">
        <v>769</v>
      </c>
      <c r="D11" s="148">
        <f>Munger!A24</f>
        <v>8</v>
      </c>
      <c r="E11" s="148">
        <f>Munger!E26</f>
        <v>17</v>
      </c>
      <c r="F11" s="156">
        <f>Munger!H26</f>
        <v>4315.996666666666</v>
      </c>
      <c r="G11" s="146">
        <f t="shared" ref="G11:I12" si="4">D11</f>
        <v>8</v>
      </c>
      <c r="H11" s="148">
        <f t="shared" si="4"/>
        <v>17</v>
      </c>
      <c r="I11" s="154">
        <f t="shared" si="4"/>
        <v>4315.996666666666</v>
      </c>
      <c r="J11" s="5"/>
      <c r="K11" s="146">
        <f>Munger!L26</f>
        <v>0</v>
      </c>
      <c r="L11" s="146">
        <f>Munger!M26</f>
        <v>1</v>
      </c>
      <c r="M11" s="146">
        <f>Munger!N26</f>
        <v>1</v>
      </c>
      <c r="N11" s="146">
        <f>Munger!O26</f>
        <v>0</v>
      </c>
      <c r="O11" s="146">
        <f>Munger!P26</f>
        <v>1</v>
      </c>
      <c r="P11" s="146">
        <f>Munger!Q26</f>
        <v>1</v>
      </c>
      <c r="Q11" s="146">
        <f>Munger!R26</f>
        <v>2</v>
      </c>
      <c r="R11" s="146">
        <f>Munger!S26</f>
        <v>0</v>
      </c>
      <c r="S11" s="146">
        <f>Munger!T26</f>
        <v>1</v>
      </c>
      <c r="T11" s="146">
        <f>Munger!U26</f>
        <v>8</v>
      </c>
      <c r="U11" s="150">
        <f>Munger!I26</f>
        <v>2</v>
      </c>
      <c r="V11" s="150">
        <f t="shared" si="3"/>
        <v>15</v>
      </c>
      <c r="W11" s="150">
        <f>Munger!V26</f>
        <v>0</v>
      </c>
      <c r="X11" s="164">
        <f>Munger!W26</f>
        <v>2436.59</v>
      </c>
      <c r="Y11" s="163"/>
      <c r="Z11" s="81">
        <f t="shared" si="1"/>
        <v>0</v>
      </c>
      <c r="AA11" s="159"/>
      <c r="AB11" s="3"/>
    </row>
    <row r="12" spans="1:28" ht="60" customHeight="1">
      <c r="A12" s="146">
        <v>6</v>
      </c>
      <c r="B12" s="178" t="s">
        <v>763</v>
      </c>
      <c r="C12" s="181" t="s">
        <v>770</v>
      </c>
      <c r="D12" s="148">
        <f>Kosi!A14</f>
        <v>3</v>
      </c>
      <c r="E12" s="146">
        <f>Kosi!E15</f>
        <v>7</v>
      </c>
      <c r="F12" s="156">
        <f>Kosi!H15</f>
        <v>1907.1999999999998</v>
      </c>
      <c r="G12" s="146">
        <f t="shared" si="4"/>
        <v>3</v>
      </c>
      <c r="H12" s="148">
        <f t="shared" si="4"/>
        <v>7</v>
      </c>
      <c r="I12" s="154">
        <f t="shared" si="4"/>
        <v>1907.1999999999998</v>
      </c>
      <c r="J12" s="5"/>
      <c r="K12" s="157">
        <f>Kosi!L15</f>
        <v>1</v>
      </c>
      <c r="L12" s="157">
        <f>Kosi!M15</f>
        <v>0</v>
      </c>
      <c r="M12" s="157">
        <f>Kosi!N15</f>
        <v>0</v>
      </c>
      <c r="N12" s="157">
        <f>Kosi!O15</f>
        <v>0</v>
      </c>
      <c r="O12" s="157">
        <f>Kosi!P15</f>
        <v>0</v>
      </c>
      <c r="P12" s="157">
        <f>Kosi!Q15</f>
        <v>0</v>
      </c>
      <c r="Q12" s="157">
        <f>Kosi!R15</f>
        <v>4</v>
      </c>
      <c r="R12" s="157">
        <f>Kosi!S15</f>
        <v>0</v>
      </c>
      <c r="S12" s="157">
        <f>Kosi!T15</f>
        <v>0</v>
      </c>
      <c r="T12" s="157">
        <f>Kosi!U15</f>
        <v>2</v>
      </c>
      <c r="U12" s="161">
        <f>Kosi!K15</f>
        <v>0</v>
      </c>
      <c r="V12" s="161">
        <f t="shared" si="3"/>
        <v>7</v>
      </c>
      <c r="W12" s="161">
        <f>Kosi!V15</f>
        <v>0</v>
      </c>
      <c r="X12" s="164">
        <f>Kosi!W15</f>
        <v>1182.3700000000001</v>
      </c>
      <c r="Y12" s="163"/>
      <c r="Z12" s="81">
        <f t="shared" si="1"/>
        <v>0</v>
      </c>
      <c r="AA12" s="159"/>
      <c r="AB12" s="3"/>
    </row>
    <row r="13" spans="1:28" ht="60" customHeight="1">
      <c r="A13" s="146">
        <v>7</v>
      </c>
      <c r="B13" s="178" t="s">
        <v>764</v>
      </c>
      <c r="C13" s="181" t="s">
        <v>771</v>
      </c>
      <c r="D13" s="148">
        <f>Purnea!A22</f>
        <v>7</v>
      </c>
      <c r="E13" s="146">
        <f>Purnea!E23</f>
        <v>15</v>
      </c>
      <c r="F13" s="156">
        <f>Purnea!H23</f>
        <v>4054.44</v>
      </c>
      <c r="G13" s="146">
        <f>D13-(1)</f>
        <v>6</v>
      </c>
      <c r="H13" s="148">
        <f>E13-(Purnea!E22)</f>
        <v>14</v>
      </c>
      <c r="I13" s="154">
        <f>Purnea!H11+Purnea!H14+Purnea!H16+Purnea!H8</f>
        <v>2703.45</v>
      </c>
      <c r="J13" s="5"/>
      <c r="K13" s="157">
        <f>Purnea!L23</f>
        <v>0</v>
      </c>
      <c r="L13" s="157">
        <f>Purnea!M23</f>
        <v>1</v>
      </c>
      <c r="M13" s="157">
        <f>Purnea!N23</f>
        <v>1</v>
      </c>
      <c r="N13" s="157">
        <f>Purnea!O23</f>
        <v>1</v>
      </c>
      <c r="O13" s="157">
        <f>Purnea!P23</f>
        <v>4</v>
      </c>
      <c r="P13" s="157">
        <f>Purnea!Q23</f>
        <v>0</v>
      </c>
      <c r="Q13" s="157">
        <f>Purnea!R23</f>
        <v>2</v>
      </c>
      <c r="R13" s="157">
        <f>Purnea!S23</f>
        <v>0</v>
      </c>
      <c r="S13" s="157">
        <f>Purnea!T23</f>
        <v>1</v>
      </c>
      <c r="T13" s="157">
        <f>Purnea!U23</f>
        <v>3</v>
      </c>
      <c r="U13" s="161">
        <f>Purnea!K23</f>
        <v>1</v>
      </c>
      <c r="V13" s="161">
        <f t="shared" si="3"/>
        <v>13</v>
      </c>
      <c r="W13" s="161">
        <f>Purnea!V23</f>
        <v>0</v>
      </c>
      <c r="X13" s="164">
        <f>Purnea!W23</f>
        <v>1598.6299999999999</v>
      </c>
      <c r="Y13" s="163"/>
      <c r="Z13" s="81">
        <f t="shared" si="1"/>
        <v>0</v>
      </c>
      <c r="AA13" s="159"/>
      <c r="AB13" s="3"/>
    </row>
    <row r="14" spans="1:28" ht="60" customHeight="1">
      <c r="A14" s="152">
        <v>8</v>
      </c>
      <c r="B14" s="177" t="s">
        <v>833</v>
      </c>
      <c r="C14" s="179" t="s">
        <v>772</v>
      </c>
      <c r="D14" s="4">
        <f>'Tirhut (East)'!A26</f>
        <v>7</v>
      </c>
      <c r="E14" s="152">
        <f>'Tirhut (East)'!E29</f>
        <v>21</v>
      </c>
      <c r="F14" s="4">
        <f>'Tirhut (East)'!H29</f>
        <v>5677.7899999999991</v>
      </c>
      <c r="G14" s="152">
        <f t="shared" ref="G14:I15" si="5">D14</f>
        <v>7</v>
      </c>
      <c r="H14" s="187">
        <f t="shared" si="5"/>
        <v>21</v>
      </c>
      <c r="I14" s="188">
        <f t="shared" si="5"/>
        <v>5677.7899999999991</v>
      </c>
      <c r="J14" s="152"/>
      <c r="K14" s="189">
        <f>'Tirhut (East)'!L29</f>
        <v>0</v>
      </c>
      <c r="L14" s="189">
        <f>'Tirhut (East)'!M29</f>
        <v>1</v>
      </c>
      <c r="M14" s="189">
        <f>'Tirhut (East)'!N29</f>
        <v>2</v>
      </c>
      <c r="N14" s="189">
        <f>'Tirhut (East)'!O29</f>
        <v>0</v>
      </c>
      <c r="O14" s="189">
        <f>'Tirhut (East)'!P29</f>
        <v>2</v>
      </c>
      <c r="P14" s="189">
        <f>'Tirhut (East)'!Q29</f>
        <v>0</v>
      </c>
      <c r="Q14" s="189">
        <f>'Tirhut (East)'!R29</f>
        <v>1</v>
      </c>
      <c r="R14" s="189">
        <f>'Tirhut (East)'!S29</f>
        <v>0</v>
      </c>
      <c r="S14" s="189">
        <f>'Tirhut (East)'!T29</f>
        <v>0</v>
      </c>
      <c r="T14" s="189">
        <f>'Tirhut (East)'!U29</f>
        <v>2</v>
      </c>
      <c r="U14" s="175">
        <f>'Tirhut (East)'!I29</f>
        <v>7</v>
      </c>
      <c r="V14" s="175">
        <f t="shared" si="3"/>
        <v>8</v>
      </c>
      <c r="W14" s="175">
        <f>'Tirhut (East)'!V29</f>
        <v>6</v>
      </c>
      <c r="X14" s="175">
        <f>'Tirhut (East)'!W29</f>
        <v>2163.7800000000002</v>
      </c>
      <c r="Y14" s="176"/>
      <c r="Z14" s="81">
        <f t="shared" si="1"/>
        <v>0</v>
      </c>
      <c r="AA14" s="259"/>
      <c r="AB14" s="3"/>
    </row>
    <row r="15" spans="1:28" ht="60" customHeight="1">
      <c r="A15" s="147">
        <v>9</v>
      </c>
      <c r="B15" s="177" t="s">
        <v>834</v>
      </c>
      <c r="C15" s="201" t="s">
        <v>842</v>
      </c>
      <c r="D15" s="149">
        <f>'Tirhut (West)'!A43</f>
        <v>15</v>
      </c>
      <c r="E15" s="147">
        <f>'Tirhut (West)'!E45</f>
        <v>37</v>
      </c>
      <c r="F15" s="149">
        <f>'Tirhut (West)'!H45</f>
        <v>10210.359999999999</v>
      </c>
      <c r="G15" s="147">
        <f t="shared" si="5"/>
        <v>15</v>
      </c>
      <c r="H15" s="153">
        <f t="shared" si="5"/>
        <v>37</v>
      </c>
      <c r="I15" s="155">
        <f t="shared" si="5"/>
        <v>10210.359999999999</v>
      </c>
      <c r="J15" s="147"/>
      <c r="K15" s="190">
        <f>'Tirhut (West)'!L45</f>
        <v>3</v>
      </c>
      <c r="L15" s="190">
        <f>'Tirhut (West)'!M45</f>
        <v>4</v>
      </c>
      <c r="M15" s="190">
        <f>'Tirhut (West)'!N45</f>
        <v>1</v>
      </c>
      <c r="N15" s="190">
        <f>'Tirhut (West)'!O45</f>
        <v>2</v>
      </c>
      <c r="O15" s="190">
        <f>'Tirhut (West)'!P45</f>
        <v>1</v>
      </c>
      <c r="P15" s="190">
        <f>'Tirhut (West)'!Q45</f>
        <v>1</v>
      </c>
      <c r="Q15" s="190">
        <f>'Tirhut (West)'!R45</f>
        <v>1</v>
      </c>
      <c r="R15" s="190">
        <f>'Tirhut (West)'!S45</f>
        <v>2</v>
      </c>
      <c r="S15" s="190">
        <f>'Tirhut (West)'!T45</f>
        <v>5</v>
      </c>
      <c r="T15" s="190">
        <f>'Tirhut (West)'!U45</f>
        <v>10</v>
      </c>
      <c r="U15" s="151">
        <f>'Tirhut (West)'!I45</f>
        <v>7</v>
      </c>
      <c r="V15" s="175">
        <f t="shared" si="3"/>
        <v>30</v>
      </c>
      <c r="W15" s="151">
        <f>'Tirhut (West)'!V45</f>
        <v>0</v>
      </c>
      <c r="X15" s="151">
        <f>'Tirhut (West)'!W45</f>
        <v>3626.66</v>
      </c>
      <c r="Y15" s="191"/>
      <c r="Z15" s="81">
        <f t="shared" si="1"/>
        <v>0</v>
      </c>
      <c r="AA15" s="259"/>
      <c r="AB15" s="3"/>
    </row>
    <row r="16" spans="1:28" ht="60" customHeight="1">
      <c r="A16" s="214">
        <v>10</v>
      </c>
      <c r="B16" s="213" t="s">
        <v>765</v>
      </c>
      <c r="C16" s="212" t="s">
        <v>828</v>
      </c>
      <c r="D16" s="215">
        <f>Darbhanga!A42</f>
        <v>15</v>
      </c>
      <c r="E16" s="214">
        <f>Darbhanga!E45</f>
        <v>37</v>
      </c>
      <c r="F16" s="215">
        <f>Darbhanga!H45</f>
        <v>10256.450000000001</v>
      </c>
      <c r="G16" s="214">
        <f>D16-1</f>
        <v>14</v>
      </c>
      <c r="H16" s="216">
        <f>E16-3</f>
        <v>34</v>
      </c>
      <c r="I16" s="217">
        <f>F16-Darbhanga!H42</f>
        <v>9414.7800000000007</v>
      </c>
      <c r="J16" s="5"/>
      <c r="K16" s="214">
        <f>Darbhanga!L45</f>
        <v>1</v>
      </c>
      <c r="L16" s="214">
        <f>Darbhanga!M45</f>
        <v>2</v>
      </c>
      <c r="M16" s="214">
        <f>Darbhanga!N45</f>
        <v>0</v>
      </c>
      <c r="N16" s="214">
        <f>Darbhanga!O45</f>
        <v>4</v>
      </c>
      <c r="O16" s="214">
        <f>Darbhanga!P45</f>
        <v>6</v>
      </c>
      <c r="P16" s="214">
        <f>Darbhanga!Q45</f>
        <v>3</v>
      </c>
      <c r="Q16" s="214">
        <f>Darbhanga!R45</f>
        <v>2</v>
      </c>
      <c r="R16" s="214">
        <f>Darbhanga!S45</f>
        <v>0</v>
      </c>
      <c r="S16" s="214">
        <f>Darbhanga!T45</f>
        <v>1</v>
      </c>
      <c r="T16" s="214">
        <f>Darbhanga!U45</f>
        <v>3</v>
      </c>
      <c r="U16" s="218">
        <f>Darbhanga!I45</f>
        <v>4</v>
      </c>
      <c r="V16" s="218">
        <f t="shared" si="3"/>
        <v>22</v>
      </c>
      <c r="W16" s="218">
        <f>Darbhanga!V45</f>
        <v>8</v>
      </c>
      <c r="X16" s="220">
        <f>Darbhanga!W45</f>
        <v>4516.34</v>
      </c>
      <c r="Y16" s="221"/>
      <c r="Z16" s="81">
        <f t="shared" si="1"/>
        <v>0</v>
      </c>
      <c r="AA16" s="219"/>
      <c r="AB16" s="3"/>
    </row>
    <row r="17" spans="1:28" ht="60" customHeight="1">
      <c r="A17" s="214">
        <v>11</v>
      </c>
      <c r="B17" s="213" t="s">
        <v>766</v>
      </c>
      <c r="C17" s="212" t="s">
        <v>841</v>
      </c>
      <c r="D17" s="215">
        <f>Saran!A16</f>
        <v>5</v>
      </c>
      <c r="E17" s="214">
        <f>Saran!E17</f>
        <v>9</v>
      </c>
      <c r="F17" s="215">
        <f>Saran!H17</f>
        <v>2368.9700000000003</v>
      </c>
      <c r="G17" s="214">
        <f>D17-1</f>
        <v>4</v>
      </c>
      <c r="H17" s="216">
        <f>E17-3</f>
        <v>6</v>
      </c>
      <c r="I17" s="214">
        <f>Saran!H11+Saran!H12+Saran!H14+Saran!H16</f>
        <v>1587.01</v>
      </c>
      <c r="J17" s="5"/>
      <c r="K17" s="214">
        <f>Saran!L17</f>
        <v>0</v>
      </c>
      <c r="L17" s="214">
        <f>Saran!M17</f>
        <v>0</v>
      </c>
      <c r="M17" s="214">
        <f>Saran!N17</f>
        <v>0</v>
      </c>
      <c r="N17" s="214">
        <f>Saran!O17</f>
        <v>0</v>
      </c>
      <c r="O17" s="214">
        <f>Saran!P17</f>
        <v>0</v>
      </c>
      <c r="P17" s="214">
        <f>Saran!Q17</f>
        <v>0</v>
      </c>
      <c r="Q17" s="214">
        <f>Saran!R17</f>
        <v>0</v>
      </c>
      <c r="R17" s="214">
        <f>Saran!S17</f>
        <v>0</v>
      </c>
      <c r="S17" s="214">
        <f>Saran!T17</f>
        <v>1</v>
      </c>
      <c r="T17" s="214">
        <f>Saran!U17</f>
        <v>2</v>
      </c>
      <c r="U17" s="218">
        <f>Saran!I17</f>
        <v>1</v>
      </c>
      <c r="V17" s="218">
        <f>K17+L17+M17+N17+O17+R17+S17+T17+P17+Q17</f>
        <v>3</v>
      </c>
      <c r="W17" s="218">
        <f>Saran!V17</f>
        <v>2</v>
      </c>
      <c r="X17" s="220">
        <f>Saran!W17</f>
        <v>1065.9100000000001</v>
      </c>
      <c r="Y17" s="222"/>
      <c r="Z17" s="81">
        <f t="shared" si="1"/>
        <v>0</v>
      </c>
      <c r="AA17" s="219"/>
      <c r="AB17" s="3"/>
    </row>
    <row r="18" spans="1:28">
      <c r="A18" s="260" t="s">
        <v>776</v>
      </c>
      <c r="B18" s="261"/>
      <c r="C18" s="261"/>
      <c r="D18" s="7">
        <f t="shared" ref="D18:X18" si="6">SUM(D7:D17)</f>
        <v>109</v>
      </c>
      <c r="E18" s="192">
        <f t="shared" si="6"/>
        <v>255</v>
      </c>
      <c r="F18" s="192">
        <f t="shared" si="6"/>
        <v>66813.246666666673</v>
      </c>
      <c r="G18" s="192">
        <f t="shared" si="6"/>
        <v>105</v>
      </c>
      <c r="H18" s="192">
        <f t="shared" si="6"/>
        <v>246</v>
      </c>
      <c r="I18" s="192">
        <f t="shared" si="6"/>
        <v>63356.14666666666</v>
      </c>
      <c r="J18" s="192">
        <f t="shared" si="6"/>
        <v>0</v>
      </c>
      <c r="K18" s="192">
        <f t="shared" si="6"/>
        <v>7</v>
      </c>
      <c r="L18" s="192">
        <f t="shared" si="6"/>
        <v>21</v>
      </c>
      <c r="M18" s="192">
        <f t="shared" si="6"/>
        <v>12</v>
      </c>
      <c r="N18" s="192">
        <f t="shared" si="6"/>
        <v>10</v>
      </c>
      <c r="O18" s="192">
        <f t="shared" si="6"/>
        <v>28</v>
      </c>
      <c r="P18" s="192">
        <f t="shared" si="6"/>
        <v>6</v>
      </c>
      <c r="Q18" s="192">
        <f t="shared" si="6"/>
        <v>20</v>
      </c>
      <c r="R18" s="192">
        <f t="shared" si="6"/>
        <v>8</v>
      </c>
      <c r="S18" s="192">
        <f t="shared" si="6"/>
        <v>20</v>
      </c>
      <c r="T18" s="192">
        <f t="shared" si="6"/>
        <v>48</v>
      </c>
      <c r="U18" s="192">
        <f t="shared" si="6"/>
        <v>41</v>
      </c>
      <c r="V18" s="192">
        <f t="shared" si="6"/>
        <v>180</v>
      </c>
      <c r="W18" s="192">
        <f t="shared" si="6"/>
        <v>25</v>
      </c>
      <c r="X18" s="192">
        <f t="shared" si="6"/>
        <v>27972.39171</v>
      </c>
      <c r="Y18" s="8"/>
      <c r="Z18" s="81">
        <f t="shared" si="1"/>
        <v>0</v>
      </c>
      <c r="AA18" s="11"/>
    </row>
    <row r="24" spans="1:28">
      <c r="I24" t="s">
        <v>782</v>
      </c>
    </row>
  </sheetData>
  <mergeCells count="31"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L5:L6"/>
    <mergeCell ref="X3:Y3"/>
    <mergeCell ref="A3:W3"/>
    <mergeCell ref="A4:A6"/>
    <mergeCell ref="M5:M6"/>
    <mergeCell ref="B4:B6"/>
    <mergeCell ref="C4:C6"/>
    <mergeCell ref="P5:Q5"/>
    <mergeCell ref="G5:G6"/>
    <mergeCell ref="K4:T4"/>
    <mergeCell ref="AA14:AA15"/>
    <mergeCell ref="A18:C18"/>
    <mergeCell ref="U4:W4"/>
    <mergeCell ref="X4:X6"/>
    <mergeCell ref="Y4:Y6"/>
    <mergeCell ref="K5:K6"/>
  </mergeCells>
  <pageMargins left="0.15748031496063" right="0.118110236220472" top="0.37" bottom="0.15748031496063" header="0.22" footer="0.118110236220472"/>
  <pageSetup paperSize="9" scale="84" orientation="landscape" r:id="rId1"/>
  <rowBreaks count="1" manualBreakCount="1">
    <brk id="13" max="24" man="1"/>
  </rowBreaks>
  <ignoredErrors>
    <ignoredError sqref="G13:I13 G9:I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77" zoomScaleNormal="90" zoomScaleSheetLayoutView="77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43" sqref="W43:W44"/>
    </sheetView>
  </sheetViews>
  <sheetFormatPr defaultRowHeight="12.75"/>
  <cols>
    <col min="1" max="1" width="3.85546875" style="93" bestFit="1" customWidth="1"/>
    <col min="2" max="2" width="11.5703125" style="101" customWidth="1"/>
    <col min="3" max="3" width="14.28515625" style="93" bestFit="1" customWidth="1"/>
    <col min="4" max="4" width="14.42578125" style="93" customWidth="1"/>
    <col min="5" max="5" width="4.7109375" style="93" customWidth="1"/>
    <col min="6" max="6" width="27.140625" style="93" bestFit="1" customWidth="1"/>
    <col min="7" max="7" width="19.28515625" style="102" customWidth="1"/>
    <col min="8" max="8" width="11.42578125" style="93" customWidth="1"/>
    <col min="9" max="9" width="4.5703125" style="101" customWidth="1"/>
    <col min="10" max="10" width="13.28515625" style="93" customWidth="1"/>
    <col min="11" max="11" width="13.7109375" style="93" customWidth="1"/>
    <col min="12" max="22" width="6.7109375" style="93" customWidth="1"/>
    <col min="23" max="23" width="10.28515625" style="93" customWidth="1"/>
    <col min="24" max="24" width="16.28515625" style="93" customWidth="1"/>
    <col min="25" max="16384" width="9.140625" style="93"/>
  </cols>
  <sheetData>
    <row r="1" spans="1:24">
      <c r="A1" s="398" t="s">
        <v>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400"/>
    </row>
    <row r="2" spans="1:24">
      <c r="A2" s="401" t="str">
        <f>'Patna (East)'!A2</f>
        <v>Progress Report for the construction of Model School (2010-11)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3"/>
    </row>
    <row r="3" spans="1:24">
      <c r="A3" s="404" t="s">
        <v>836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5" t="str">
        <f>Summary!X3</f>
        <v>Date:-31.03.2015</v>
      </c>
      <c r="X3" s="406"/>
    </row>
    <row r="4" spans="1:24" ht="20.25" customHeight="1">
      <c r="A4" s="451" t="s">
        <v>775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52"/>
    </row>
    <row r="5" spans="1:24" s="92" customFormat="1" ht="20.25" customHeight="1">
      <c r="A5" s="397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81" t="s">
        <v>5</v>
      </c>
      <c r="H5" s="338" t="s">
        <v>759</v>
      </c>
      <c r="I5" s="343" t="s">
        <v>16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38" t="s">
        <v>20</v>
      </c>
      <c r="X5" s="408" t="s">
        <v>14</v>
      </c>
    </row>
    <row r="6" spans="1:24" s="92" customFormat="1" ht="37.5" customHeight="1">
      <c r="A6" s="397"/>
      <c r="B6" s="338"/>
      <c r="C6" s="338"/>
      <c r="D6" s="338"/>
      <c r="E6" s="338"/>
      <c r="F6" s="338"/>
      <c r="G6" s="396"/>
      <c r="H6" s="338"/>
      <c r="I6" s="338" t="s">
        <v>7</v>
      </c>
      <c r="J6" s="338" t="s">
        <v>725</v>
      </c>
      <c r="K6" s="338" t="s">
        <v>726</v>
      </c>
      <c r="L6" s="343" t="s">
        <v>15</v>
      </c>
      <c r="M6" s="338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38" t="s">
        <v>13</v>
      </c>
      <c r="V6" s="338" t="s">
        <v>8</v>
      </c>
      <c r="W6" s="338"/>
      <c r="X6" s="408"/>
    </row>
    <row r="7" spans="1:24" s="92" customFormat="1" ht="38.25" customHeight="1">
      <c r="A7" s="397"/>
      <c r="B7" s="338"/>
      <c r="C7" s="338"/>
      <c r="D7" s="338"/>
      <c r="E7" s="338"/>
      <c r="F7" s="338"/>
      <c r="G7" s="382"/>
      <c r="H7" s="338"/>
      <c r="I7" s="338"/>
      <c r="J7" s="338"/>
      <c r="K7" s="338"/>
      <c r="L7" s="343"/>
      <c r="M7" s="338"/>
      <c r="N7" s="338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8"/>
      <c r="V7" s="338"/>
      <c r="W7" s="338"/>
      <c r="X7" s="408"/>
    </row>
    <row r="8" spans="1:24" ht="32.25" customHeight="1">
      <c r="A8" s="418">
        <v>1</v>
      </c>
      <c r="B8" s="444" t="s">
        <v>654</v>
      </c>
      <c r="C8" s="432" t="s">
        <v>52</v>
      </c>
      <c r="D8" s="231" t="s">
        <v>634</v>
      </c>
      <c r="E8" s="15">
        <v>1</v>
      </c>
      <c r="F8" s="233" t="s">
        <v>635</v>
      </c>
      <c r="G8" s="428" t="s">
        <v>716</v>
      </c>
      <c r="H8" s="446">
        <v>536.19000000000005</v>
      </c>
      <c r="I8" s="211"/>
      <c r="J8" s="412"/>
      <c r="K8" s="412"/>
      <c r="L8" s="96"/>
      <c r="M8" s="96"/>
      <c r="N8" s="96"/>
      <c r="O8" s="96"/>
      <c r="P8" s="96"/>
      <c r="Q8" s="96"/>
      <c r="R8" s="96"/>
      <c r="S8" s="96"/>
      <c r="T8" s="96"/>
      <c r="U8" s="97">
        <v>1</v>
      </c>
      <c r="V8" s="95"/>
      <c r="W8" s="418">
        <v>435.41</v>
      </c>
      <c r="X8" s="30"/>
    </row>
    <row r="9" spans="1:24" ht="28.5" customHeight="1">
      <c r="A9" s="420"/>
      <c r="B9" s="445"/>
      <c r="C9" s="433"/>
      <c r="D9" s="231" t="s">
        <v>636</v>
      </c>
      <c r="E9" s="15">
        <v>2</v>
      </c>
      <c r="F9" s="234" t="s">
        <v>637</v>
      </c>
      <c r="G9" s="429"/>
      <c r="H9" s="447"/>
      <c r="I9" s="211"/>
      <c r="J9" s="414"/>
      <c r="K9" s="414"/>
      <c r="L9" s="96"/>
      <c r="M9" s="96"/>
      <c r="N9" s="96"/>
      <c r="O9" s="96"/>
      <c r="P9" s="96"/>
      <c r="Q9" s="96"/>
      <c r="R9" s="96"/>
      <c r="S9" s="96"/>
      <c r="T9" s="96"/>
      <c r="U9" s="97">
        <v>1</v>
      </c>
      <c r="V9" s="95"/>
      <c r="W9" s="420"/>
      <c r="X9" s="30"/>
    </row>
    <row r="10" spans="1:24" ht="27.75" customHeight="1">
      <c r="A10" s="418">
        <v>2</v>
      </c>
      <c r="B10" s="444" t="s">
        <v>655</v>
      </c>
      <c r="C10" s="432" t="s">
        <v>52</v>
      </c>
      <c r="D10" s="231" t="s">
        <v>638</v>
      </c>
      <c r="E10" s="15">
        <v>1</v>
      </c>
      <c r="F10" s="234" t="s">
        <v>639</v>
      </c>
      <c r="G10" s="428" t="s">
        <v>711</v>
      </c>
      <c r="H10" s="446">
        <v>542.58000000000004</v>
      </c>
      <c r="I10" s="211"/>
      <c r="J10" s="412"/>
      <c r="K10" s="412"/>
      <c r="L10" s="96"/>
      <c r="M10" s="96"/>
      <c r="N10" s="96"/>
      <c r="O10" s="96"/>
      <c r="P10" s="96"/>
      <c r="Q10" s="96"/>
      <c r="R10" s="96"/>
      <c r="S10" s="96"/>
      <c r="T10" s="96"/>
      <c r="U10" s="97">
        <v>1</v>
      </c>
      <c r="V10" s="95"/>
      <c r="W10" s="418">
        <v>367.66</v>
      </c>
      <c r="X10" s="30"/>
    </row>
    <row r="11" spans="1:24" ht="24.95" customHeight="1">
      <c r="A11" s="420"/>
      <c r="B11" s="445"/>
      <c r="C11" s="433"/>
      <c r="D11" s="231" t="s">
        <v>640</v>
      </c>
      <c r="E11" s="15">
        <v>2</v>
      </c>
      <c r="F11" s="234" t="s">
        <v>641</v>
      </c>
      <c r="G11" s="429"/>
      <c r="H11" s="447"/>
      <c r="I11" s="211"/>
      <c r="J11" s="414"/>
      <c r="K11" s="414"/>
      <c r="L11" s="96"/>
      <c r="M11" s="96"/>
      <c r="N11" s="96"/>
      <c r="O11" s="96"/>
      <c r="P11" s="96"/>
      <c r="Q11" s="96"/>
      <c r="R11" s="96"/>
      <c r="S11" s="96"/>
      <c r="T11" s="96"/>
      <c r="U11" s="97">
        <v>1</v>
      </c>
      <c r="V11" s="95"/>
      <c r="W11" s="420"/>
      <c r="X11" s="30"/>
    </row>
    <row r="12" spans="1:24" ht="27.75" customHeight="1">
      <c r="A12" s="418">
        <v>3</v>
      </c>
      <c r="B12" s="444" t="s">
        <v>656</v>
      </c>
      <c r="C12" s="432" t="s">
        <v>52</v>
      </c>
      <c r="D12" s="231" t="s">
        <v>642</v>
      </c>
      <c r="E12" s="15">
        <v>1</v>
      </c>
      <c r="F12" s="234" t="s">
        <v>643</v>
      </c>
      <c r="G12" s="428" t="s">
        <v>822</v>
      </c>
      <c r="H12" s="446">
        <v>812.75</v>
      </c>
      <c r="I12" s="211"/>
      <c r="J12" s="412"/>
      <c r="K12" s="412"/>
      <c r="L12" s="96"/>
      <c r="M12" s="96"/>
      <c r="N12" s="96"/>
      <c r="O12" s="96"/>
      <c r="P12" s="96"/>
      <c r="Q12" s="96"/>
      <c r="R12" s="96"/>
      <c r="S12" s="96"/>
      <c r="T12" s="97">
        <v>1</v>
      </c>
      <c r="U12" s="95"/>
      <c r="V12" s="95"/>
      <c r="W12" s="418">
        <v>424.64</v>
      </c>
      <c r="X12" s="30"/>
    </row>
    <row r="13" spans="1:24" ht="35.25" customHeight="1">
      <c r="A13" s="419"/>
      <c r="B13" s="448"/>
      <c r="C13" s="450"/>
      <c r="D13" s="231" t="s">
        <v>644</v>
      </c>
      <c r="E13" s="15">
        <v>2</v>
      </c>
      <c r="F13" s="234" t="s">
        <v>645</v>
      </c>
      <c r="G13" s="442"/>
      <c r="H13" s="449"/>
      <c r="I13" s="211"/>
      <c r="J13" s="413"/>
      <c r="K13" s="413"/>
      <c r="L13" s="96"/>
      <c r="M13" s="96"/>
      <c r="N13" s="96"/>
      <c r="O13" s="96"/>
      <c r="P13" s="96"/>
      <c r="Q13" s="96"/>
      <c r="R13" s="96"/>
      <c r="S13" s="96"/>
      <c r="T13" s="97">
        <v>1</v>
      </c>
      <c r="U13" s="95"/>
      <c r="V13" s="95"/>
      <c r="W13" s="419"/>
      <c r="X13" s="30"/>
    </row>
    <row r="14" spans="1:24" ht="24.95" customHeight="1">
      <c r="A14" s="420"/>
      <c r="B14" s="445"/>
      <c r="C14" s="433"/>
      <c r="D14" s="231" t="s">
        <v>646</v>
      </c>
      <c r="E14" s="15">
        <v>3</v>
      </c>
      <c r="F14" s="234" t="s">
        <v>647</v>
      </c>
      <c r="G14" s="429"/>
      <c r="H14" s="447"/>
      <c r="I14" s="211"/>
      <c r="J14" s="414"/>
      <c r="K14" s="414"/>
      <c r="L14" s="96"/>
      <c r="M14" s="96"/>
      <c r="N14" s="96"/>
      <c r="O14" s="96"/>
      <c r="P14" s="96"/>
      <c r="Q14" s="96"/>
      <c r="R14" s="96"/>
      <c r="S14" s="97">
        <v>1</v>
      </c>
      <c r="U14" s="95"/>
      <c r="V14" s="95"/>
      <c r="W14" s="420"/>
      <c r="X14" s="30"/>
    </row>
    <row r="15" spans="1:24" ht="24.95" customHeight="1">
      <c r="A15" s="418">
        <v>4</v>
      </c>
      <c r="B15" s="444" t="s">
        <v>657</v>
      </c>
      <c r="C15" s="432" t="s">
        <v>52</v>
      </c>
      <c r="D15" s="231" t="s">
        <v>648</v>
      </c>
      <c r="E15" s="15">
        <v>1</v>
      </c>
      <c r="F15" s="234" t="s">
        <v>649</v>
      </c>
      <c r="G15" s="428" t="s">
        <v>823</v>
      </c>
      <c r="H15" s="446">
        <v>852.91</v>
      </c>
      <c r="I15" s="211"/>
      <c r="J15" s="412"/>
      <c r="K15" s="412"/>
      <c r="L15" s="98">
        <v>1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418">
        <v>234.36</v>
      </c>
      <c r="X15" s="208" t="s">
        <v>867</v>
      </c>
    </row>
    <row r="16" spans="1:24" ht="37.5" customHeight="1">
      <c r="A16" s="419"/>
      <c r="B16" s="448"/>
      <c r="C16" s="450"/>
      <c r="D16" s="231" t="s">
        <v>650</v>
      </c>
      <c r="E16" s="15">
        <v>2</v>
      </c>
      <c r="F16" s="233" t="s">
        <v>651</v>
      </c>
      <c r="G16" s="442"/>
      <c r="H16" s="449"/>
      <c r="I16" s="211"/>
      <c r="J16" s="413"/>
      <c r="K16" s="413"/>
      <c r="L16" s="96"/>
      <c r="M16" s="96"/>
      <c r="N16" s="96"/>
      <c r="O16" s="98">
        <v>1</v>
      </c>
      <c r="P16" s="95"/>
      <c r="Q16" s="95"/>
      <c r="R16" s="95"/>
      <c r="S16" s="95"/>
      <c r="T16" s="95"/>
      <c r="U16" s="95"/>
      <c r="V16" s="95"/>
      <c r="W16" s="419"/>
      <c r="X16" s="30"/>
    </row>
    <row r="17" spans="1:24" ht="24.95" customHeight="1">
      <c r="A17" s="420"/>
      <c r="B17" s="445"/>
      <c r="C17" s="433"/>
      <c r="D17" s="231" t="s">
        <v>652</v>
      </c>
      <c r="E17" s="15">
        <v>3</v>
      </c>
      <c r="F17" s="234" t="s">
        <v>653</v>
      </c>
      <c r="G17" s="429"/>
      <c r="H17" s="447"/>
      <c r="I17" s="211"/>
      <c r="J17" s="414"/>
      <c r="K17" s="414"/>
      <c r="L17" s="96"/>
      <c r="M17" s="96"/>
      <c r="N17" s="96"/>
      <c r="O17" s="96"/>
      <c r="P17" s="96"/>
      <c r="Q17" s="96"/>
      <c r="R17" s="96"/>
      <c r="S17" s="98">
        <v>1</v>
      </c>
      <c r="T17" s="95"/>
      <c r="U17" s="95"/>
      <c r="V17" s="95"/>
      <c r="W17" s="420"/>
      <c r="X17" s="30"/>
    </row>
    <row r="18" spans="1:24" ht="34.5" customHeight="1">
      <c r="A18" s="330">
        <v>5</v>
      </c>
      <c r="B18" s="426" t="s">
        <v>56</v>
      </c>
      <c r="C18" s="432" t="s">
        <v>52</v>
      </c>
      <c r="D18" s="231" t="s">
        <v>57</v>
      </c>
      <c r="E18" s="15">
        <v>1</v>
      </c>
      <c r="F18" s="233" t="s">
        <v>58</v>
      </c>
      <c r="G18" s="428" t="s">
        <v>863</v>
      </c>
      <c r="H18" s="430">
        <v>831.38</v>
      </c>
      <c r="I18" s="209">
        <v>1</v>
      </c>
      <c r="J18" s="412"/>
      <c r="K18" s="412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330"/>
      <c r="X18" s="21"/>
    </row>
    <row r="19" spans="1:24" ht="32.25" customHeight="1">
      <c r="A19" s="331"/>
      <c r="B19" s="441"/>
      <c r="C19" s="450"/>
      <c r="D19" s="231" t="s">
        <v>59</v>
      </c>
      <c r="E19" s="15">
        <v>2</v>
      </c>
      <c r="F19" s="233" t="s">
        <v>60</v>
      </c>
      <c r="G19" s="442"/>
      <c r="H19" s="443"/>
      <c r="I19" s="209"/>
      <c r="J19" s="413"/>
      <c r="K19" s="413"/>
      <c r="L19" s="253">
        <v>1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331"/>
      <c r="X19" s="21"/>
    </row>
    <row r="20" spans="1:24" ht="24.95" customHeight="1">
      <c r="A20" s="332"/>
      <c r="B20" s="427"/>
      <c r="C20" s="433"/>
      <c r="D20" s="231" t="s">
        <v>61</v>
      </c>
      <c r="E20" s="15">
        <v>3</v>
      </c>
      <c r="F20" s="234" t="s">
        <v>62</v>
      </c>
      <c r="G20" s="429"/>
      <c r="H20" s="431"/>
      <c r="I20" s="210"/>
      <c r="J20" s="414"/>
      <c r="K20" s="414"/>
      <c r="L20" s="253">
        <v>1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332"/>
      <c r="X20" s="21"/>
    </row>
    <row r="21" spans="1:24" ht="24.95" customHeight="1">
      <c r="A21" s="330">
        <v>6</v>
      </c>
      <c r="B21" s="426" t="s">
        <v>63</v>
      </c>
      <c r="C21" s="432" t="s">
        <v>52</v>
      </c>
      <c r="D21" s="231" t="s">
        <v>64</v>
      </c>
      <c r="E21" s="15">
        <v>1</v>
      </c>
      <c r="F21" s="234" t="s">
        <v>65</v>
      </c>
      <c r="G21" s="428" t="s">
        <v>682</v>
      </c>
      <c r="H21" s="430">
        <v>816.75</v>
      </c>
      <c r="I21" s="210"/>
      <c r="J21" s="330" t="s">
        <v>742</v>
      </c>
      <c r="K21" s="330" t="s">
        <v>727</v>
      </c>
      <c r="L21" s="96"/>
      <c r="M21" s="96"/>
      <c r="N21" s="96"/>
      <c r="O21" s="96"/>
      <c r="P21" s="96"/>
      <c r="Q21" s="96"/>
      <c r="R21" s="97">
        <v>1</v>
      </c>
      <c r="S21" s="100"/>
      <c r="T21" s="100"/>
      <c r="U21" s="100"/>
      <c r="V21" s="100"/>
      <c r="W21" s="330">
        <v>401.15</v>
      </c>
      <c r="X21" s="21"/>
    </row>
    <row r="22" spans="1:24" ht="24.95" customHeight="1">
      <c r="A22" s="331"/>
      <c r="B22" s="441"/>
      <c r="C22" s="450"/>
      <c r="D22" s="231" t="s">
        <v>66</v>
      </c>
      <c r="E22" s="15">
        <v>2</v>
      </c>
      <c r="F22" s="234" t="s">
        <v>67</v>
      </c>
      <c r="G22" s="442"/>
      <c r="H22" s="443"/>
      <c r="I22" s="210"/>
      <c r="J22" s="331"/>
      <c r="K22" s="331"/>
      <c r="L22" s="96"/>
      <c r="M22" s="96"/>
      <c r="N22" s="96"/>
      <c r="O22" s="96"/>
      <c r="P22" s="96"/>
      <c r="Q22" s="96"/>
      <c r="R22" s="96"/>
      <c r="S22" s="96"/>
      <c r="T22" s="97">
        <v>1</v>
      </c>
      <c r="U22" s="100"/>
      <c r="V22" s="100"/>
      <c r="W22" s="331"/>
      <c r="X22" s="21"/>
    </row>
    <row r="23" spans="1:24" ht="24.95" customHeight="1">
      <c r="A23" s="332"/>
      <c r="B23" s="427"/>
      <c r="C23" s="433"/>
      <c r="D23" s="231" t="s">
        <v>68</v>
      </c>
      <c r="E23" s="15">
        <v>3</v>
      </c>
      <c r="F23" s="234" t="s">
        <v>69</v>
      </c>
      <c r="G23" s="429"/>
      <c r="H23" s="431"/>
      <c r="I23" s="210"/>
      <c r="J23" s="332"/>
      <c r="K23" s="332"/>
      <c r="L23" s="96"/>
      <c r="M23" s="96"/>
      <c r="N23" s="96"/>
      <c r="O23" s="96"/>
      <c r="P23" s="97">
        <v>1</v>
      </c>
      <c r="Q23" s="100"/>
      <c r="R23" s="100"/>
      <c r="S23" s="100"/>
      <c r="T23" s="100"/>
      <c r="U23" s="100"/>
      <c r="V23" s="100"/>
      <c r="W23" s="332"/>
      <c r="X23" s="21"/>
    </row>
    <row r="24" spans="1:24" ht="24.95" customHeight="1">
      <c r="A24" s="330">
        <v>7</v>
      </c>
      <c r="B24" s="426" t="s">
        <v>70</v>
      </c>
      <c r="C24" s="432" t="s">
        <v>52</v>
      </c>
      <c r="D24" s="231" t="s">
        <v>71</v>
      </c>
      <c r="E24" s="15">
        <v>1</v>
      </c>
      <c r="F24" s="234" t="s">
        <v>72</v>
      </c>
      <c r="G24" s="428" t="s">
        <v>683</v>
      </c>
      <c r="H24" s="430">
        <v>815.2</v>
      </c>
      <c r="I24" s="210"/>
      <c r="J24" s="330" t="s">
        <v>741</v>
      </c>
      <c r="K24" s="330" t="s">
        <v>727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>
        <v>1</v>
      </c>
      <c r="V24" s="100"/>
      <c r="W24" s="330">
        <v>509.16</v>
      </c>
      <c r="X24" s="21"/>
    </row>
    <row r="25" spans="1:24" ht="24.95" customHeight="1">
      <c r="A25" s="331"/>
      <c r="B25" s="441"/>
      <c r="C25" s="450"/>
      <c r="D25" s="231" t="s">
        <v>73</v>
      </c>
      <c r="E25" s="15">
        <v>2</v>
      </c>
      <c r="F25" s="234" t="s">
        <v>74</v>
      </c>
      <c r="G25" s="442"/>
      <c r="H25" s="443"/>
      <c r="I25" s="210"/>
      <c r="J25" s="331"/>
      <c r="K25" s="331"/>
      <c r="L25" s="104"/>
      <c r="M25" s="104"/>
      <c r="N25" s="104"/>
      <c r="O25" s="104"/>
      <c r="P25" s="104"/>
      <c r="Q25" s="104"/>
      <c r="R25" s="104"/>
      <c r="S25" s="104"/>
      <c r="T25" s="104"/>
      <c r="U25" s="104">
        <v>1</v>
      </c>
      <c r="V25" s="100"/>
      <c r="W25" s="331"/>
      <c r="X25" s="21"/>
    </row>
    <row r="26" spans="1:24" ht="24.95" customHeight="1">
      <c r="A26" s="332"/>
      <c r="B26" s="427"/>
      <c r="C26" s="433"/>
      <c r="D26" s="231" t="s">
        <v>75</v>
      </c>
      <c r="E26" s="15">
        <v>3</v>
      </c>
      <c r="F26" s="234" t="s">
        <v>76</v>
      </c>
      <c r="G26" s="429"/>
      <c r="H26" s="431"/>
      <c r="I26" s="210"/>
      <c r="J26" s="332"/>
      <c r="K26" s="332"/>
      <c r="L26" s="104"/>
      <c r="M26" s="104"/>
      <c r="N26" s="104"/>
      <c r="O26" s="104"/>
      <c r="P26" s="104"/>
      <c r="Q26" s="104"/>
      <c r="R26" s="104"/>
      <c r="S26" s="104"/>
      <c r="T26" s="104"/>
      <c r="U26" s="104">
        <v>1</v>
      </c>
      <c r="V26" s="100"/>
      <c r="W26" s="332"/>
      <c r="X26" s="21"/>
    </row>
    <row r="27" spans="1:24" ht="24.95" customHeight="1">
      <c r="A27" s="330">
        <v>8</v>
      </c>
      <c r="B27" s="426" t="s">
        <v>77</v>
      </c>
      <c r="C27" s="432" t="s">
        <v>52</v>
      </c>
      <c r="D27" s="231" t="s">
        <v>78</v>
      </c>
      <c r="E27" s="15">
        <v>1</v>
      </c>
      <c r="F27" s="234" t="s">
        <v>79</v>
      </c>
      <c r="G27" s="428" t="s">
        <v>684</v>
      </c>
      <c r="H27" s="430">
        <v>540.44000000000005</v>
      </c>
      <c r="I27" s="209"/>
      <c r="J27" s="330" t="s">
        <v>738</v>
      </c>
      <c r="K27" s="330" t="s">
        <v>727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>
        <v>1</v>
      </c>
      <c r="V27" s="100"/>
      <c r="W27" s="330">
        <v>390.06</v>
      </c>
      <c r="X27" s="21"/>
    </row>
    <row r="28" spans="1:24" ht="24.95" customHeight="1">
      <c r="A28" s="332"/>
      <c r="B28" s="427"/>
      <c r="C28" s="433"/>
      <c r="D28" s="231" t="s">
        <v>80</v>
      </c>
      <c r="E28" s="15">
        <v>2</v>
      </c>
      <c r="F28" s="234" t="s">
        <v>81</v>
      </c>
      <c r="G28" s="429"/>
      <c r="H28" s="431"/>
      <c r="I28" s="209"/>
      <c r="J28" s="331"/>
      <c r="K28" s="331"/>
      <c r="L28" s="104"/>
      <c r="M28" s="104"/>
      <c r="N28" s="104"/>
      <c r="O28" s="104"/>
      <c r="P28" s="104"/>
      <c r="Q28" s="104"/>
      <c r="R28" s="104"/>
      <c r="S28" s="104"/>
      <c r="T28" s="104"/>
      <c r="U28" s="104">
        <v>1</v>
      </c>
      <c r="V28" s="100"/>
      <c r="W28" s="332"/>
      <c r="X28" s="21"/>
    </row>
    <row r="29" spans="1:24" ht="30.75" customHeight="1">
      <c r="A29" s="330">
        <v>9</v>
      </c>
      <c r="B29" s="426" t="s">
        <v>82</v>
      </c>
      <c r="C29" s="432" t="s">
        <v>52</v>
      </c>
      <c r="D29" s="231" t="s">
        <v>83</v>
      </c>
      <c r="E29" s="15">
        <v>1</v>
      </c>
      <c r="F29" s="233" t="s">
        <v>84</v>
      </c>
      <c r="G29" s="428" t="s">
        <v>685</v>
      </c>
      <c r="H29" s="430">
        <v>541.02</v>
      </c>
      <c r="I29" s="209"/>
      <c r="J29" s="412"/>
      <c r="K29" s="412"/>
      <c r="L29" s="104"/>
      <c r="M29" s="104"/>
      <c r="N29" s="104"/>
      <c r="O29" s="104"/>
      <c r="P29" s="104"/>
      <c r="Q29" s="104"/>
      <c r="R29" s="104"/>
      <c r="S29" s="104"/>
      <c r="T29" s="104"/>
      <c r="U29" s="104">
        <v>1</v>
      </c>
      <c r="V29" s="100"/>
      <c r="W29" s="330">
        <v>317.02</v>
      </c>
      <c r="X29" s="21"/>
    </row>
    <row r="30" spans="1:24" ht="30.75" customHeight="1">
      <c r="A30" s="332"/>
      <c r="B30" s="427"/>
      <c r="C30" s="433"/>
      <c r="D30" s="231" t="s">
        <v>85</v>
      </c>
      <c r="E30" s="15">
        <v>2</v>
      </c>
      <c r="F30" s="233" t="s">
        <v>86</v>
      </c>
      <c r="G30" s="429"/>
      <c r="H30" s="431"/>
      <c r="I30" s="209"/>
      <c r="J30" s="414"/>
      <c r="K30" s="414"/>
      <c r="L30" s="104"/>
      <c r="M30" s="104"/>
      <c r="N30" s="104"/>
      <c r="O30" s="104"/>
      <c r="P30" s="104"/>
      <c r="Q30" s="104">
        <v>1</v>
      </c>
      <c r="R30" s="100"/>
      <c r="S30" s="100"/>
      <c r="T30" s="100"/>
      <c r="U30" s="100"/>
      <c r="V30" s="100"/>
      <c r="W30" s="332"/>
      <c r="X30" s="21"/>
    </row>
    <row r="31" spans="1:24" ht="24.95" customHeight="1">
      <c r="A31" s="330">
        <v>10</v>
      </c>
      <c r="B31" s="426" t="s">
        <v>367</v>
      </c>
      <c r="C31" s="432" t="s">
        <v>53</v>
      </c>
      <c r="D31" s="232" t="s">
        <v>368</v>
      </c>
      <c r="E31" s="16">
        <v>1</v>
      </c>
      <c r="F31" s="234" t="s">
        <v>369</v>
      </c>
      <c r="G31" s="428" t="s">
        <v>860</v>
      </c>
      <c r="H31" s="430">
        <v>848.15</v>
      </c>
      <c r="I31" s="209">
        <v>1</v>
      </c>
      <c r="J31" s="412"/>
      <c r="K31" s="412"/>
      <c r="L31" s="103"/>
      <c r="M31" s="103"/>
      <c r="N31" s="103"/>
      <c r="O31" s="103"/>
      <c r="P31" s="100"/>
      <c r="Q31" s="100"/>
      <c r="R31" s="100"/>
      <c r="S31" s="100"/>
      <c r="T31" s="100"/>
      <c r="U31" s="100"/>
      <c r="V31" s="100"/>
      <c r="W31" s="330"/>
      <c r="X31" s="21"/>
    </row>
    <row r="32" spans="1:24" ht="24.95" customHeight="1">
      <c r="A32" s="331"/>
      <c r="B32" s="441"/>
      <c r="C32" s="450"/>
      <c r="D32" s="232" t="s">
        <v>370</v>
      </c>
      <c r="E32" s="16">
        <v>2</v>
      </c>
      <c r="F32" s="234" t="s">
        <v>371</v>
      </c>
      <c r="G32" s="442"/>
      <c r="H32" s="443"/>
      <c r="I32" s="209">
        <v>1</v>
      </c>
      <c r="J32" s="413"/>
      <c r="K32" s="413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331"/>
      <c r="X32" s="21"/>
    </row>
    <row r="33" spans="1:24" ht="24.95" customHeight="1">
      <c r="A33" s="332"/>
      <c r="B33" s="427"/>
      <c r="C33" s="433"/>
      <c r="D33" s="232" t="s">
        <v>372</v>
      </c>
      <c r="E33" s="16">
        <v>3</v>
      </c>
      <c r="F33" s="234" t="s">
        <v>373</v>
      </c>
      <c r="G33" s="429"/>
      <c r="H33" s="431"/>
      <c r="I33" s="209">
        <v>1</v>
      </c>
      <c r="J33" s="414"/>
      <c r="K33" s="414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332"/>
      <c r="X33" s="21"/>
    </row>
    <row r="34" spans="1:24" ht="24.95" customHeight="1">
      <c r="A34" s="330">
        <v>11</v>
      </c>
      <c r="B34" s="426" t="s">
        <v>374</v>
      </c>
      <c r="C34" s="432" t="s">
        <v>53</v>
      </c>
      <c r="D34" s="232" t="s">
        <v>375</v>
      </c>
      <c r="E34" s="16">
        <v>1</v>
      </c>
      <c r="F34" s="234" t="s">
        <v>376</v>
      </c>
      <c r="G34" s="428" t="s">
        <v>861</v>
      </c>
      <c r="H34" s="430">
        <v>546.98</v>
      </c>
      <c r="I34" s="209">
        <v>1</v>
      </c>
      <c r="J34" s="439"/>
      <c r="K34" s="43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330"/>
      <c r="X34" s="21"/>
    </row>
    <row r="35" spans="1:24" ht="39.75" customHeight="1">
      <c r="A35" s="332"/>
      <c r="B35" s="427"/>
      <c r="C35" s="433"/>
      <c r="D35" s="232" t="s">
        <v>377</v>
      </c>
      <c r="E35" s="16">
        <v>2</v>
      </c>
      <c r="F35" s="234" t="s">
        <v>378</v>
      </c>
      <c r="G35" s="429"/>
      <c r="H35" s="431"/>
      <c r="I35" s="209">
        <v>1</v>
      </c>
      <c r="J35" s="440"/>
      <c r="K35" s="44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332"/>
      <c r="X35" s="21"/>
    </row>
    <row r="36" spans="1:24" ht="28.5" customHeight="1">
      <c r="A36" s="438">
        <v>12</v>
      </c>
      <c r="B36" s="434" t="s">
        <v>379</v>
      </c>
      <c r="C36" s="432" t="s">
        <v>53</v>
      </c>
      <c r="D36" s="232" t="s">
        <v>380</v>
      </c>
      <c r="E36" s="16">
        <v>1</v>
      </c>
      <c r="F36" s="235" t="s">
        <v>381</v>
      </c>
      <c r="G36" s="435" t="s">
        <v>862</v>
      </c>
      <c r="H36" s="436">
        <v>831.48</v>
      </c>
      <c r="I36" s="209"/>
      <c r="J36" s="437"/>
      <c r="K36" s="437"/>
      <c r="L36" s="253"/>
      <c r="M36" s="253">
        <v>1</v>
      </c>
      <c r="N36" s="100"/>
      <c r="O36" s="100"/>
      <c r="P36" s="100"/>
      <c r="Q36" s="100"/>
      <c r="R36" s="100"/>
      <c r="S36" s="100"/>
      <c r="T36" s="100"/>
      <c r="U36" s="100"/>
      <c r="V36" s="100"/>
      <c r="W36" s="438">
        <v>112.47</v>
      </c>
      <c r="X36" s="21"/>
    </row>
    <row r="37" spans="1:24" ht="32.25" customHeight="1">
      <c r="A37" s="438"/>
      <c r="B37" s="434"/>
      <c r="C37" s="450"/>
      <c r="D37" s="232" t="s">
        <v>382</v>
      </c>
      <c r="E37" s="16">
        <v>2</v>
      </c>
      <c r="F37" s="233" t="s">
        <v>383</v>
      </c>
      <c r="G37" s="435"/>
      <c r="H37" s="436"/>
      <c r="I37" s="209"/>
      <c r="J37" s="437"/>
      <c r="K37" s="437"/>
      <c r="L37" s="105"/>
      <c r="M37" s="105"/>
      <c r="N37" s="105"/>
      <c r="O37" s="105">
        <v>1</v>
      </c>
      <c r="P37" s="100"/>
      <c r="Q37" s="100"/>
      <c r="R37" s="100"/>
      <c r="S37" s="100"/>
      <c r="T37" s="100"/>
      <c r="U37" s="100"/>
      <c r="V37" s="100"/>
      <c r="W37" s="438"/>
      <c r="X37" s="21"/>
    </row>
    <row r="38" spans="1:24" ht="28.5" customHeight="1">
      <c r="A38" s="438"/>
      <c r="B38" s="434"/>
      <c r="C38" s="433"/>
      <c r="D38" s="232" t="s">
        <v>384</v>
      </c>
      <c r="E38" s="16">
        <v>3</v>
      </c>
      <c r="F38" s="234" t="s">
        <v>385</v>
      </c>
      <c r="G38" s="435"/>
      <c r="H38" s="436"/>
      <c r="I38" s="210"/>
      <c r="J38" s="437"/>
      <c r="K38" s="437"/>
      <c r="L38" s="105"/>
      <c r="M38" s="105">
        <v>1</v>
      </c>
      <c r="N38" s="103"/>
      <c r="O38" s="100"/>
      <c r="P38" s="100"/>
      <c r="Q38" s="100"/>
      <c r="R38" s="100"/>
      <c r="S38" s="100"/>
      <c r="T38" s="100"/>
      <c r="U38" s="100"/>
      <c r="V38" s="100"/>
      <c r="W38" s="438"/>
      <c r="X38" s="21"/>
    </row>
    <row r="39" spans="1:24" ht="29.25" customHeight="1">
      <c r="A39" s="330">
        <v>13</v>
      </c>
      <c r="B39" s="426" t="s">
        <v>386</v>
      </c>
      <c r="C39" s="432" t="s">
        <v>53</v>
      </c>
      <c r="D39" s="232" t="s">
        <v>387</v>
      </c>
      <c r="E39" s="16">
        <v>1</v>
      </c>
      <c r="F39" s="234" t="s">
        <v>388</v>
      </c>
      <c r="G39" s="428" t="s">
        <v>712</v>
      </c>
      <c r="H39" s="430">
        <v>559.74</v>
      </c>
      <c r="I39" s="210"/>
      <c r="J39" s="330" t="s">
        <v>736</v>
      </c>
      <c r="K39" s="330" t="s">
        <v>727</v>
      </c>
      <c r="L39" s="105"/>
      <c r="M39" s="105"/>
      <c r="N39" s="105"/>
      <c r="O39" s="105"/>
      <c r="P39" s="105"/>
      <c r="Q39" s="105"/>
      <c r="R39" s="105"/>
      <c r="S39" s="105"/>
      <c r="T39" s="105">
        <v>1</v>
      </c>
      <c r="U39" s="100"/>
      <c r="V39" s="100"/>
      <c r="W39" s="330">
        <v>218.1</v>
      </c>
    </row>
    <row r="40" spans="1:24" ht="28.5" customHeight="1">
      <c r="A40" s="332"/>
      <c r="B40" s="427"/>
      <c r="C40" s="433"/>
      <c r="D40" s="232" t="s">
        <v>389</v>
      </c>
      <c r="E40" s="16">
        <v>2</v>
      </c>
      <c r="F40" s="234" t="s">
        <v>390</v>
      </c>
      <c r="G40" s="429"/>
      <c r="H40" s="431"/>
      <c r="I40" s="210">
        <v>1</v>
      </c>
      <c r="J40" s="332"/>
      <c r="K40" s="332"/>
      <c r="L40" s="10"/>
      <c r="M40" s="10"/>
      <c r="N40" s="10"/>
      <c r="O40" s="10"/>
      <c r="P40" s="10"/>
      <c r="Q40" s="100"/>
      <c r="R40" s="100"/>
      <c r="S40" s="100"/>
      <c r="T40" s="100"/>
      <c r="U40" s="100"/>
      <c r="V40" s="100"/>
      <c r="W40" s="332"/>
      <c r="X40" s="21" t="s">
        <v>721</v>
      </c>
    </row>
    <row r="41" spans="1:24" ht="29.25" customHeight="1">
      <c r="A41" s="330">
        <v>14</v>
      </c>
      <c r="B41" s="426" t="s">
        <v>391</v>
      </c>
      <c r="C41" s="432" t="s">
        <v>53</v>
      </c>
      <c r="D41" s="232" t="s">
        <v>392</v>
      </c>
      <c r="E41" s="16">
        <v>1</v>
      </c>
      <c r="F41" s="233" t="s">
        <v>393</v>
      </c>
      <c r="G41" s="428" t="s">
        <v>713</v>
      </c>
      <c r="H41" s="430">
        <v>569.46</v>
      </c>
      <c r="I41" s="210"/>
      <c r="J41" s="412"/>
      <c r="K41" s="412"/>
      <c r="L41" s="105"/>
      <c r="M41" s="105"/>
      <c r="N41" s="105">
        <v>1</v>
      </c>
      <c r="O41" s="100"/>
      <c r="P41" s="100"/>
      <c r="Q41" s="100"/>
      <c r="R41" s="100"/>
      <c r="S41" s="100"/>
      <c r="T41" s="100"/>
      <c r="U41" s="100"/>
      <c r="V41" s="100"/>
      <c r="W41" s="330">
        <v>216.63</v>
      </c>
      <c r="X41" s="21"/>
    </row>
    <row r="42" spans="1:24" ht="24.95" customHeight="1">
      <c r="A42" s="332"/>
      <c r="B42" s="427"/>
      <c r="C42" s="433"/>
      <c r="D42" s="232" t="s">
        <v>38</v>
      </c>
      <c r="E42" s="16">
        <v>2</v>
      </c>
      <c r="F42" s="234" t="s">
        <v>394</v>
      </c>
      <c r="G42" s="429"/>
      <c r="H42" s="431"/>
      <c r="I42" s="210"/>
      <c r="J42" s="414"/>
      <c r="K42" s="414"/>
      <c r="L42" s="105"/>
      <c r="M42" s="105"/>
      <c r="N42" s="105"/>
      <c r="O42" s="105"/>
      <c r="P42" s="105"/>
      <c r="Q42" s="105"/>
      <c r="R42" s="105"/>
      <c r="S42" s="105"/>
      <c r="T42" s="105">
        <v>1</v>
      </c>
      <c r="U42" s="100"/>
      <c r="V42" s="100"/>
      <c r="W42" s="332"/>
      <c r="X42" s="21"/>
    </row>
    <row r="43" spans="1:24" ht="32.25" customHeight="1">
      <c r="A43" s="330">
        <v>15</v>
      </c>
      <c r="B43" s="426" t="s">
        <v>395</v>
      </c>
      <c r="C43" s="432" t="s">
        <v>53</v>
      </c>
      <c r="D43" s="232" t="s">
        <v>396</v>
      </c>
      <c r="E43" s="16">
        <v>1</v>
      </c>
      <c r="F43" s="233" t="s">
        <v>397</v>
      </c>
      <c r="G43" s="428" t="s">
        <v>757</v>
      </c>
      <c r="H43" s="430">
        <v>565.33000000000004</v>
      </c>
      <c r="I43" s="210"/>
      <c r="J43" s="412"/>
      <c r="K43" s="412"/>
      <c r="L43" s="105"/>
      <c r="M43" s="105">
        <v>1</v>
      </c>
      <c r="N43" s="103"/>
      <c r="O43" s="100"/>
      <c r="P43" s="100"/>
      <c r="Q43" s="100"/>
      <c r="R43" s="100"/>
      <c r="S43" s="100"/>
      <c r="T43" s="100"/>
      <c r="U43" s="100"/>
      <c r="V43" s="100"/>
      <c r="W43" s="330"/>
      <c r="X43" s="21"/>
    </row>
    <row r="44" spans="1:24" ht="28.5" customHeight="1">
      <c r="A44" s="332"/>
      <c r="B44" s="427"/>
      <c r="C44" s="433"/>
      <c r="D44" s="232" t="s">
        <v>398</v>
      </c>
      <c r="E44" s="16">
        <v>2</v>
      </c>
      <c r="F44" s="234" t="s">
        <v>399</v>
      </c>
      <c r="G44" s="429"/>
      <c r="H44" s="431"/>
      <c r="I44" s="210"/>
      <c r="J44" s="414"/>
      <c r="K44" s="414"/>
      <c r="L44" s="105"/>
      <c r="M44" s="105">
        <v>1</v>
      </c>
      <c r="N44" s="100"/>
      <c r="O44" s="100"/>
      <c r="P44" s="100"/>
      <c r="Q44" s="100"/>
      <c r="R44" s="100"/>
      <c r="S44" s="100"/>
      <c r="T44" s="100"/>
      <c r="U44" s="100"/>
      <c r="V44" s="100"/>
      <c r="W44" s="332"/>
      <c r="X44" s="21"/>
    </row>
    <row r="45" spans="1:24" s="230" customFormat="1" ht="20.100000000000001" customHeight="1">
      <c r="A45" s="209"/>
      <c r="B45" s="209"/>
      <c r="C45" s="425" t="s">
        <v>21</v>
      </c>
      <c r="D45" s="425"/>
      <c r="E45" s="210">
        <f>E9+E11+E14+E17+E20+E23+E26+E28+E30+E33+E35+E38+E40+E42+E44</f>
        <v>37</v>
      </c>
      <c r="F45" s="209"/>
      <c r="G45" s="209"/>
      <c r="H45" s="209">
        <f>SUM(H8:H44)</f>
        <v>10210.359999999999</v>
      </c>
      <c r="I45" s="210">
        <f>SUM(I8:I44)</f>
        <v>7</v>
      </c>
      <c r="J45" s="209"/>
      <c r="K45" s="209"/>
      <c r="L45" s="229">
        <f>SUM(L8:L44)</f>
        <v>3</v>
      </c>
      <c r="M45" s="229">
        <f t="shared" ref="M45:W45" si="0">SUM(M8:M44)</f>
        <v>4</v>
      </c>
      <c r="N45" s="229">
        <f t="shared" si="0"/>
        <v>1</v>
      </c>
      <c r="O45" s="229">
        <f t="shared" si="0"/>
        <v>2</v>
      </c>
      <c r="P45" s="229">
        <f t="shared" si="0"/>
        <v>1</v>
      </c>
      <c r="Q45" s="229">
        <f t="shared" si="0"/>
        <v>1</v>
      </c>
      <c r="R45" s="229">
        <f t="shared" si="0"/>
        <v>1</v>
      </c>
      <c r="S45" s="229">
        <f t="shared" si="0"/>
        <v>2</v>
      </c>
      <c r="T45" s="229">
        <f t="shared" si="0"/>
        <v>5</v>
      </c>
      <c r="U45" s="229">
        <f>SUM(U8:U44)</f>
        <v>10</v>
      </c>
      <c r="V45" s="229">
        <f t="shared" si="0"/>
        <v>0</v>
      </c>
      <c r="W45" s="247">
        <f t="shared" si="0"/>
        <v>3626.66</v>
      </c>
      <c r="X45" s="209"/>
    </row>
  </sheetData>
  <mergeCells count="148">
    <mergeCell ref="C21:C23"/>
    <mergeCell ref="C24:C26"/>
    <mergeCell ref="C27:C28"/>
    <mergeCell ref="C29:C30"/>
    <mergeCell ref="C31:C33"/>
    <mergeCell ref="C34:C35"/>
    <mergeCell ref="C36:C38"/>
    <mergeCell ref="C39:C40"/>
    <mergeCell ref="C41:C42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T6"/>
    <mergeCell ref="U6:U7"/>
    <mergeCell ref="V6:V7"/>
    <mergeCell ref="G5:G7"/>
    <mergeCell ref="H5:H7"/>
    <mergeCell ref="I5:V5"/>
    <mergeCell ref="A2:X2"/>
    <mergeCell ref="A3:V3"/>
    <mergeCell ref="X5:X7"/>
    <mergeCell ref="I6:I7"/>
    <mergeCell ref="J6:J7"/>
    <mergeCell ref="K6:K7"/>
    <mergeCell ref="G21:G23"/>
    <mergeCell ref="H21:H23"/>
    <mergeCell ref="J21:J23"/>
    <mergeCell ref="K21:K23"/>
    <mergeCell ref="W21:W23"/>
    <mergeCell ref="W10:W11"/>
    <mergeCell ref="W12:W14"/>
    <mergeCell ref="J15:J17"/>
    <mergeCell ref="K15:K17"/>
    <mergeCell ref="W15:W17"/>
    <mergeCell ref="K12:K14"/>
    <mergeCell ref="B18:B20"/>
    <mergeCell ref="G18:G20"/>
    <mergeCell ref="H18:H20"/>
    <mergeCell ref="J18:J20"/>
    <mergeCell ref="K18:K20"/>
    <mergeCell ref="L6:L7"/>
    <mergeCell ref="M6:M7"/>
    <mergeCell ref="W5:W7"/>
    <mergeCell ref="K8:K9"/>
    <mergeCell ref="W8:W9"/>
    <mergeCell ref="B15:B17"/>
    <mergeCell ref="G15:G17"/>
    <mergeCell ref="H15:H17"/>
    <mergeCell ref="W18:W20"/>
    <mergeCell ref="J10:J11"/>
    <mergeCell ref="K10:K11"/>
    <mergeCell ref="C8:C9"/>
    <mergeCell ref="C10:C11"/>
    <mergeCell ref="C12:C14"/>
    <mergeCell ref="C15:C17"/>
    <mergeCell ref="C18:C20"/>
    <mergeCell ref="C45:D45"/>
    <mergeCell ref="A8:A9"/>
    <mergeCell ref="B8:B9"/>
    <mergeCell ref="G8:G9"/>
    <mergeCell ref="H8:H9"/>
    <mergeCell ref="J8:J9"/>
    <mergeCell ref="A10:A11"/>
    <mergeCell ref="B10:B11"/>
    <mergeCell ref="G10:G11"/>
    <mergeCell ref="H10:H11"/>
    <mergeCell ref="A29:A30"/>
    <mergeCell ref="B29:B30"/>
    <mergeCell ref="G29:G30"/>
    <mergeCell ref="H29:H30"/>
    <mergeCell ref="J29:J30"/>
    <mergeCell ref="A12:A14"/>
    <mergeCell ref="A18:A20"/>
    <mergeCell ref="B12:B14"/>
    <mergeCell ref="G12:G14"/>
    <mergeCell ref="H12:H14"/>
    <mergeCell ref="J12:J14"/>
    <mergeCell ref="A21:A23"/>
    <mergeCell ref="A15:A17"/>
    <mergeCell ref="B21:B23"/>
    <mergeCell ref="K29:K30"/>
    <mergeCell ref="A36:A38"/>
    <mergeCell ref="W24:W26"/>
    <mergeCell ref="A27:A28"/>
    <mergeCell ref="B27:B28"/>
    <mergeCell ref="A24:A26"/>
    <mergeCell ref="B24:B26"/>
    <mergeCell ref="G24:G26"/>
    <mergeCell ref="H24:H26"/>
    <mergeCell ref="J24:J26"/>
    <mergeCell ref="G27:G28"/>
    <mergeCell ref="H27:H28"/>
    <mergeCell ref="J27:J28"/>
    <mergeCell ref="K27:K28"/>
    <mergeCell ref="W27:W28"/>
    <mergeCell ref="K24:K26"/>
    <mergeCell ref="W29:W30"/>
    <mergeCell ref="A31:A33"/>
    <mergeCell ref="B31:B33"/>
    <mergeCell ref="G31:G33"/>
    <mergeCell ref="H31:H33"/>
    <mergeCell ref="J31:J33"/>
    <mergeCell ref="K31:K33"/>
    <mergeCell ref="W31:W33"/>
    <mergeCell ref="W34:W35"/>
    <mergeCell ref="B36:B38"/>
    <mergeCell ref="G36:G38"/>
    <mergeCell ref="H36:H38"/>
    <mergeCell ref="J36:J38"/>
    <mergeCell ref="K36:K38"/>
    <mergeCell ref="W36:W38"/>
    <mergeCell ref="A34:A35"/>
    <mergeCell ref="B34:B35"/>
    <mergeCell ref="G34:G35"/>
    <mergeCell ref="H34:H35"/>
    <mergeCell ref="J34:J35"/>
    <mergeCell ref="K34:K35"/>
    <mergeCell ref="W43:W44"/>
    <mergeCell ref="A43:A44"/>
    <mergeCell ref="B43:B44"/>
    <mergeCell ref="G43:G44"/>
    <mergeCell ref="H43:H44"/>
    <mergeCell ref="J43:J44"/>
    <mergeCell ref="K43:K44"/>
    <mergeCell ref="W39:W40"/>
    <mergeCell ref="A41:A42"/>
    <mergeCell ref="B41:B42"/>
    <mergeCell ref="G41:G42"/>
    <mergeCell ref="H41:H42"/>
    <mergeCell ref="J41:J42"/>
    <mergeCell ref="K41:K42"/>
    <mergeCell ref="W41:W42"/>
    <mergeCell ref="A39:A40"/>
    <mergeCell ref="B39:B40"/>
    <mergeCell ref="G39:G40"/>
    <mergeCell ref="H39:H40"/>
    <mergeCell ref="J39:J40"/>
    <mergeCell ref="K39:K40"/>
    <mergeCell ref="C43:C44"/>
  </mergeCells>
  <pageMargins left="0.118110236220472" right="3.9370078740157501E-2" top="0.74803149606299202" bottom="0.118110236220472" header="0.43307086614173201" footer="0.118110236220472"/>
  <pageSetup paperSize="9" scale="60" orientation="landscape" r:id="rId1"/>
  <rowBreaks count="1" manualBreakCount="1">
    <brk id="3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45"/>
  <sheetViews>
    <sheetView view="pageBreakPreview" zoomScale="72" zoomScaleNormal="90" zoomScaleSheetLayoutView="72" workbookViewId="0">
      <pane xSplit="1" ySplit="7" topLeftCell="B3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42" sqref="W42:W44"/>
    </sheetView>
  </sheetViews>
  <sheetFormatPr defaultRowHeight="15"/>
  <cols>
    <col min="1" max="1" width="4.7109375" customWidth="1"/>
    <col min="2" max="2" width="13" customWidth="1"/>
    <col min="3" max="3" width="15.42578125" customWidth="1"/>
    <col min="4" max="4" width="19.42578125" customWidth="1"/>
    <col min="5" max="5" width="4.28515625" customWidth="1"/>
    <col min="6" max="6" width="27.7109375" style="113" customWidth="1"/>
    <col min="7" max="7" width="17.5703125" style="48" customWidth="1"/>
    <col min="8" max="8" width="17.5703125" customWidth="1"/>
    <col min="9" max="9" width="4.140625" style="44" hidden="1" customWidth="1"/>
    <col min="10" max="10" width="13.28515625" customWidth="1"/>
    <col min="11" max="11" width="13.7109375" customWidth="1"/>
    <col min="12" max="12" width="5.28515625" customWidth="1"/>
    <col min="13" max="13" width="8.140625" customWidth="1"/>
    <col min="14" max="14" width="7.85546875" customWidth="1"/>
    <col min="15" max="15" width="8.42578125" customWidth="1"/>
    <col min="16" max="16" width="5.28515625" customWidth="1"/>
    <col min="17" max="17" width="5.5703125" customWidth="1"/>
    <col min="18" max="18" width="5.85546875" customWidth="1"/>
    <col min="19" max="19" width="5.28515625" customWidth="1"/>
    <col min="20" max="20" width="6" customWidth="1"/>
    <col min="21" max="21" width="6.28515625" customWidth="1"/>
    <col min="22" max="22" width="6.140625" customWidth="1"/>
    <col min="23" max="23" width="13.28515625" customWidth="1"/>
    <col min="24" max="24" width="17.42578125" customWidth="1"/>
  </cols>
  <sheetData>
    <row r="1" spans="1:24" ht="15.75">
      <c r="A1" s="458" t="s">
        <v>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60"/>
    </row>
    <row r="2" spans="1:24" ht="15.75">
      <c r="A2" s="461" t="str">
        <f>'Patna (East)'!A2</f>
        <v>Progress Report for the construction of Model School (2010-11)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2"/>
    </row>
    <row r="3" spans="1:24" ht="15.75">
      <c r="A3" s="319" t="s">
        <v>781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0" t="str">
        <f>Summary!X3</f>
        <v>Date:-31.03.2015</v>
      </c>
      <c r="X3" s="463"/>
    </row>
    <row r="4" spans="1:24" ht="20.25" customHeight="1">
      <c r="A4" s="464" t="s">
        <v>848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465"/>
    </row>
    <row r="5" spans="1:24" ht="20.25" customHeight="1">
      <c r="A5" s="397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81" t="s">
        <v>5</v>
      </c>
      <c r="H5" s="338" t="s">
        <v>6</v>
      </c>
      <c r="I5" s="343" t="s">
        <v>16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38" t="s">
        <v>20</v>
      </c>
      <c r="X5" s="408" t="s">
        <v>14</v>
      </c>
    </row>
    <row r="6" spans="1:24" ht="37.5" customHeight="1">
      <c r="A6" s="397"/>
      <c r="B6" s="338"/>
      <c r="C6" s="338"/>
      <c r="D6" s="338"/>
      <c r="E6" s="338"/>
      <c r="F6" s="338"/>
      <c r="G6" s="396"/>
      <c r="H6" s="338"/>
      <c r="I6" s="338" t="s">
        <v>7</v>
      </c>
      <c r="J6" s="338" t="s">
        <v>725</v>
      </c>
      <c r="K6" s="338" t="s">
        <v>726</v>
      </c>
      <c r="L6" s="343" t="s">
        <v>15</v>
      </c>
      <c r="M6" s="338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38" t="s">
        <v>13</v>
      </c>
      <c r="V6" s="338" t="s">
        <v>8</v>
      </c>
      <c r="W6" s="338"/>
      <c r="X6" s="408"/>
    </row>
    <row r="7" spans="1:24" ht="52.5" customHeight="1">
      <c r="A7" s="397"/>
      <c r="B7" s="338"/>
      <c r="C7" s="338"/>
      <c r="D7" s="338"/>
      <c r="E7" s="338"/>
      <c r="F7" s="338"/>
      <c r="G7" s="382"/>
      <c r="H7" s="338"/>
      <c r="I7" s="338"/>
      <c r="J7" s="338"/>
      <c r="K7" s="338"/>
      <c r="L7" s="343"/>
      <c r="M7" s="338"/>
      <c r="N7" s="338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8"/>
      <c r="V7" s="338"/>
      <c r="W7" s="338"/>
      <c r="X7" s="408"/>
    </row>
    <row r="8" spans="1:24" ht="39.950000000000003" customHeight="1">
      <c r="A8" s="469">
        <v>1</v>
      </c>
      <c r="B8" s="444" t="s">
        <v>662</v>
      </c>
      <c r="C8" s="432" t="s">
        <v>38</v>
      </c>
      <c r="D8" s="234" t="s">
        <v>579</v>
      </c>
      <c r="E8" s="236">
        <v>1</v>
      </c>
      <c r="F8" s="241" t="s">
        <v>580</v>
      </c>
      <c r="G8" s="428" t="s">
        <v>812</v>
      </c>
      <c r="H8" s="446">
        <v>555.54999999999995</v>
      </c>
      <c r="I8" s="82"/>
      <c r="J8" s="305"/>
      <c r="K8" s="305"/>
      <c r="L8" s="67"/>
      <c r="M8" s="67"/>
      <c r="N8" s="67"/>
      <c r="O8" s="68">
        <v>1</v>
      </c>
      <c r="P8" s="37"/>
      <c r="Q8" s="37"/>
      <c r="R8" s="37"/>
      <c r="S8" s="37"/>
      <c r="T8" s="37"/>
      <c r="U8" s="37"/>
      <c r="V8" s="37"/>
      <c r="W8" s="466">
        <v>167.88</v>
      </c>
      <c r="X8" s="49"/>
    </row>
    <row r="9" spans="1:24" ht="39.950000000000003" customHeight="1">
      <c r="A9" s="470"/>
      <c r="B9" s="445"/>
      <c r="C9" s="433"/>
      <c r="D9" s="234" t="s">
        <v>581</v>
      </c>
      <c r="E9" s="236">
        <v>2</v>
      </c>
      <c r="F9" s="241" t="s">
        <v>582</v>
      </c>
      <c r="G9" s="429"/>
      <c r="H9" s="447"/>
      <c r="I9" s="82"/>
      <c r="J9" s="307"/>
      <c r="K9" s="307"/>
      <c r="L9" s="67"/>
      <c r="M9" s="67"/>
      <c r="N9" s="67"/>
      <c r="O9" s="193">
        <v>1</v>
      </c>
      <c r="P9" s="37"/>
      <c r="Q9" s="37"/>
      <c r="R9" s="37"/>
      <c r="S9" s="37"/>
      <c r="T9" s="37"/>
      <c r="U9" s="37"/>
      <c r="V9" s="37"/>
      <c r="W9" s="468"/>
      <c r="X9" s="49"/>
    </row>
    <row r="10" spans="1:24" ht="39.950000000000003" customHeight="1">
      <c r="A10" s="469">
        <v>2</v>
      </c>
      <c r="B10" s="444" t="s">
        <v>663</v>
      </c>
      <c r="C10" s="432" t="s">
        <v>38</v>
      </c>
      <c r="D10" s="234" t="s">
        <v>583</v>
      </c>
      <c r="E10" s="236">
        <v>1</v>
      </c>
      <c r="F10" s="241" t="s">
        <v>584</v>
      </c>
      <c r="G10" s="428" t="s">
        <v>813</v>
      </c>
      <c r="H10" s="446">
        <v>555.67999999999995</v>
      </c>
      <c r="I10" s="82"/>
      <c r="J10" s="305"/>
      <c r="K10" s="305"/>
      <c r="L10" s="67">
        <v>1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466">
        <v>57.32</v>
      </c>
      <c r="X10" s="49"/>
    </row>
    <row r="11" spans="1:24" ht="39.950000000000003" customHeight="1">
      <c r="A11" s="470"/>
      <c r="B11" s="445"/>
      <c r="C11" s="433"/>
      <c r="D11" s="234" t="s">
        <v>585</v>
      </c>
      <c r="E11" s="236">
        <v>2</v>
      </c>
      <c r="F11" s="241" t="s">
        <v>586</v>
      </c>
      <c r="G11" s="429"/>
      <c r="H11" s="447"/>
      <c r="I11" s="82"/>
      <c r="J11" s="307"/>
      <c r="K11" s="307"/>
      <c r="L11" s="67"/>
      <c r="M11" s="67">
        <v>1</v>
      </c>
      <c r="N11" s="37"/>
      <c r="O11" s="37"/>
      <c r="P11" s="37"/>
      <c r="Q11" s="37"/>
      <c r="R11" s="37"/>
      <c r="S11" s="37"/>
      <c r="T11" s="37"/>
      <c r="U11" s="37"/>
      <c r="V11" s="37"/>
      <c r="W11" s="468"/>
      <c r="X11" s="49"/>
    </row>
    <row r="12" spans="1:24" ht="39.950000000000003" customHeight="1">
      <c r="A12" s="469">
        <v>3</v>
      </c>
      <c r="B12" s="444" t="s">
        <v>664</v>
      </c>
      <c r="C12" s="432" t="s">
        <v>38</v>
      </c>
      <c r="D12" s="234" t="s">
        <v>587</v>
      </c>
      <c r="E12" s="236">
        <v>1</v>
      </c>
      <c r="F12" s="234" t="s">
        <v>588</v>
      </c>
      <c r="G12" s="428" t="s">
        <v>706</v>
      </c>
      <c r="H12" s="446">
        <v>838.72</v>
      </c>
      <c r="I12" s="82">
        <v>1</v>
      </c>
      <c r="J12" s="305"/>
      <c r="K12" s="305"/>
      <c r="L12" s="12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466">
        <v>240.99</v>
      </c>
      <c r="X12" s="136" t="s">
        <v>808</v>
      </c>
    </row>
    <row r="13" spans="1:24" ht="39.950000000000003" customHeight="1">
      <c r="A13" s="476"/>
      <c r="B13" s="448"/>
      <c r="C13" s="450"/>
      <c r="D13" s="234" t="s">
        <v>589</v>
      </c>
      <c r="E13" s="236">
        <v>2</v>
      </c>
      <c r="F13" s="234" t="s">
        <v>590</v>
      </c>
      <c r="G13" s="442"/>
      <c r="H13" s="449"/>
      <c r="I13" s="82"/>
      <c r="J13" s="306"/>
      <c r="K13" s="30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>
        <v>1</v>
      </c>
      <c r="W13" s="467"/>
      <c r="X13" s="49"/>
    </row>
    <row r="14" spans="1:24" ht="39.950000000000003" customHeight="1">
      <c r="A14" s="470"/>
      <c r="B14" s="445"/>
      <c r="C14" s="433"/>
      <c r="D14" s="234" t="s">
        <v>591</v>
      </c>
      <c r="E14" s="236">
        <v>3</v>
      </c>
      <c r="F14" s="234" t="s">
        <v>592</v>
      </c>
      <c r="G14" s="429"/>
      <c r="H14" s="447"/>
      <c r="I14" s="82">
        <v>1</v>
      </c>
      <c r="J14" s="307"/>
      <c r="K14" s="307"/>
      <c r="L14" s="127"/>
      <c r="M14" s="128"/>
      <c r="N14" s="128"/>
      <c r="O14" s="128"/>
      <c r="P14" s="128"/>
      <c r="Q14" s="128"/>
      <c r="R14" s="37"/>
      <c r="S14" s="37"/>
      <c r="T14" s="37"/>
      <c r="U14" s="37"/>
      <c r="V14" s="37"/>
      <c r="W14" s="468"/>
      <c r="X14" s="136" t="s">
        <v>808</v>
      </c>
    </row>
    <row r="15" spans="1:24" ht="39.950000000000003" customHeight="1">
      <c r="A15" s="469">
        <v>4</v>
      </c>
      <c r="B15" s="444" t="s">
        <v>665</v>
      </c>
      <c r="C15" s="432" t="s">
        <v>38</v>
      </c>
      <c r="D15" s="234" t="s">
        <v>593</v>
      </c>
      <c r="E15" s="236">
        <v>1</v>
      </c>
      <c r="F15" s="234" t="s">
        <v>594</v>
      </c>
      <c r="G15" s="428" t="s">
        <v>814</v>
      </c>
      <c r="H15" s="446">
        <v>832.64</v>
      </c>
      <c r="I15" s="82"/>
      <c r="J15" s="305"/>
      <c r="K15" s="305"/>
      <c r="L15" s="69"/>
      <c r="M15" s="69"/>
      <c r="N15" s="69"/>
      <c r="O15" s="69"/>
      <c r="P15" s="120">
        <v>1</v>
      </c>
      <c r="Q15" s="37"/>
      <c r="R15" s="37"/>
      <c r="S15" s="37"/>
      <c r="T15" s="37"/>
      <c r="U15" s="37"/>
      <c r="V15" s="37"/>
      <c r="W15" s="466">
        <v>280.99</v>
      </c>
      <c r="X15" s="49"/>
    </row>
    <row r="16" spans="1:24" ht="39.950000000000003" customHeight="1">
      <c r="A16" s="476"/>
      <c r="B16" s="448"/>
      <c r="C16" s="450"/>
      <c r="D16" s="234" t="s">
        <v>595</v>
      </c>
      <c r="E16" s="236">
        <v>2</v>
      </c>
      <c r="F16" s="241" t="s">
        <v>596</v>
      </c>
      <c r="G16" s="442"/>
      <c r="H16" s="449"/>
      <c r="I16" s="82"/>
      <c r="J16" s="306"/>
      <c r="K16" s="306"/>
      <c r="L16" s="69"/>
      <c r="M16" s="69"/>
      <c r="N16" s="69"/>
      <c r="O16" s="69"/>
      <c r="P16" s="120">
        <v>1</v>
      </c>
      <c r="Q16" s="37"/>
      <c r="R16" s="37"/>
      <c r="S16" s="37"/>
      <c r="T16" s="37"/>
      <c r="U16" s="37"/>
      <c r="V16" s="37"/>
      <c r="W16" s="467"/>
      <c r="X16" s="200"/>
    </row>
    <row r="17" spans="1:24" ht="39.950000000000003" customHeight="1">
      <c r="A17" s="470"/>
      <c r="B17" s="445"/>
      <c r="C17" s="433"/>
      <c r="D17" s="234" t="s">
        <v>597</v>
      </c>
      <c r="E17" s="236">
        <v>3</v>
      </c>
      <c r="F17" s="241" t="s">
        <v>598</v>
      </c>
      <c r="G17" s="429"/>
      <c r="H17" s="447"/>
      <c r="I17" s="82"/>
      <c r="J17" s="307"/>
      <c r="K17" s="307"/>
      <c r="L17" s="69"/>
      <c r="M17" s="69"/>
      <c r="N17" s="69"/>
      <c r="O17" s="69"/>
      <c r="P17" s="120">
        <v>1</v>
      </c>
      <c r="Q17" s="37"/>
      <c r="R17" s="37"/>
      <c r="S17" s="37"/>
      <c r="T17" s="37"/>
      <c r="U17" s="37"/>
      <c r="V17" s="37"/>
      <c r="W17" s="468"/>
      <c r="X17" s="200"/>
    </row>
    <row r="18" spans="1:24" ht="39.950000000000003" customHeight="1">
      <c r="A18" s="469">
        <v>5</v>
      </c>
      <c r="B18" s="444" t="s">
        <v>666</v>
      </c>
      <c r="C18" s="432" t="s">
        <v>38</v>
      </c>
      <c r="D18" s="234" t="s">
        <v>599</v>
      </c>
      <c r="E18" s="236">
        <v>1</v>
      </c>
      <c r="F18" s="234" t="s">
        <v>600</v>
      </c>
      <c r="G18" s="428" t="s">
        <v>699</v>
      </c>
      <c r="H18" s="446">
        <v>851.54</v>
      </c>
      <c r="I18" s="82"/>
      <c r="J18" s="305"/>
      <c r="K18" s="305"/>
      <c r="L18" s="69"/>
      <c r="M18" s="69"/>
      <c r="N18" s="69"/>
      <c r="O18" s="120">
        <v>1</v>
      </c>
      <c r="Q18" s="37"/>
      <c r="R18" s="37"/>
      <c r="S18" s="37"/>
      <c r="T18" s="37"/>
      <c r="U18" s="37"/>
      <c r="V18" s="37"/>
      <c r="W18" s="466">
        <v>290.06</v>
      </c>
      <c r="X18" s="200"/>
    </row>
    <row r="19" spans="1:24" ht="39.950000000000003" customHeight="1">
      <c r="A19" s="476"/>
      <c r="B19" s="448"/>
      <c r="C19" s="450"/>
      <c r="D19" s="234" t="s">
        <v>601</v>
      </c>
      <c r="E19" s="236">
        <v>2</v>
      </c>
      <c r="F19" s="234" t="s">
        <v>602</v>
      </c>
      <c r="G19" s="442"/>
      <c r="H19" s="449"/>
      <c r="I19" s="82"/>
      <c r="J19" s="306"/>
      <c r="K19" s="306"/>
      <c r="L19" s="69"/>
      <c r="M19" s="69"/>
      <c r="N19" s="69"/>
      <c r="O19" s="69"/>
      <c r="P19" s="120">
        <v>1</v>
      </c>
      <c r="Q19" s="37"/>
      <c r="R19" s="37"/>
      <c r="S19" s="37"/>
      <c r="T19" s="37"/>
      <c r="U19" s="37"/>
      <c r="V19" s="37"/>
      <c r="W19" s="467"/>
      <c r="X19" s="200"/>
    </row>
    <row r="20" spans="1:24" ht="39.950000000000003" customHeight="1">
      <c r="A20" s="470"/>
      <c r="B20" s="445"/>
      <c r="C20" s="433"/>
      <c r="D20" s="234" t="s">
        <v>603</v>
      </c>
      <c r="E20" s="236">
        <v>3</v>
      </c>
      <c r="F20" s="234" t="s">
        <v>604</v>
      </c>
      <c r="G20" s="429"/>
      <c r="H20" s="447"/>
      <c r="I20" s="82"/>
      <c r="J20" s="307"/>
      <c r="K20" s="307"/>
      <c r="L20" s="69"/>
      <c r="M20" s="69"/>
      <c r="N20" s="69"/>
      <c r="O20" s="120">
        <v>1</v>
      </c>
      <c r="Q20" s="37"/>
      <c r="R20" s="37"/>
      <c r="S20" s="37"/>
      <c r="T20" s="37"/>
      <c r="U20" s="37"/>
      <c r="V20" s="37"/>
      <c r="W20" s="468"/>
      <c r="X20" s="200"/>
    </row>
    <row r="21" spans="1:24" ht="39.950000000000003" customHeight="1">
      <c r="A21" s="469">
        <v>6</v>
      </c>
      <c r="B21" s="444" t="s">
        <v>667</v>
      </c>
      <c r="C21" s="432" t="s">
        <v>38</v>
      </c>
      <c r="D21" s="234" t="s">
        <v>605</v>
      </c>
      <c r="E21" s="236">
        <v>1</v>
      </c>
      <c r="F21" s="234" t="s">
        <v>606</v>
      </c>
      <c r="G21" s="428" t="s">
        <v>699</v>
      </c>
      <c r="H21" s="446">
        <v>838.38</v>
      </c>
      <c r="I21" s="82">
        <v>1</v>
      </c>
      <c r="J21" s="305"/>
      <c r="K21" s="305"/>
      <c r="L21" s="127"/>
      <c r="M21" s="128"/>
      <c r="N21" s="128"/>
      <c r="O21" s="37"/>
      <c r="P21" s="37"/>
      <c r="Q21" s="37"/>
      <c r="R21" s="37"/>
      <c r="S21" s="37"/>
      <c r="T21" s="37"/>
      <c r="U21" s="37"/>
      <c r="V21" s="37"/>
      <c r="W21" s="466">
        <v>249.21</v>
      </c>
      <c r="X21" s="136" t="s">
        <v>809</v>
      </c>
    </row>
    <row r="22" spans="1:24" ht="39.950000000000003" customHeight="1">
      <c r="A22" s="476"/>
      <c r="B22" s="448"/>
      <c r="C22" s="450"/>
      <c r="D22" s="234" t="s">
        <v>607</v>
      </c>
      <c r="E22" s="236">
        <v>2</v>
      </c>
      <c r="F22" s="234" t="s">
        <v>608</v>
      </c>
      <c r="G22" s="442"/>
      <c r="H22" s="449"/>
      <c r="I22" s="82"/>
      <c r="J22" s="306"/>
      <c r="K22" s="306"/>
      <c r="L22" s="38"/>
      <c r="M22" s="38"/>
      <c r="N22" s="38"/>
      <c r="O22" s="38"/>
      <c r="P22" s="68">
        <v>1</v>
      </c>
      <c r="Q22" s="37"/>
      <c r="R22" s="37"/>
      <c r="S22" s="37"/>
      <c r="T22" s="37"/>
      <c r="U22" s="37"/>
      <c r="V22" s="37"/>
      <c r="W22" s="467"/>
      <c r="X22" s="49"/>
    </row>
    <row r="23" spans="1:24" ht="39.950000000000003" customHeight="1">
      <c r="A23" s="470"/>
      <c r="B23" s="445"/>
      <c r="C23" s="433"/>
      <c r="D23" s="234" t="s">
        <v>609</v>
      </c>
      <c r="E23" s="236">
        <v>3</v>
      </c>
      <c r="F23" s="234" t="s">
        <v>610</v>
      </c>
      <c r="G23" s="429"/>
      <c r="H23" s="447"/>
      <c r="I23" s="82"/>
      <c r="J23" s="307"/>
      <c r="K23" s="307"/>
      <c r="L23" s="38"/>
      <c r="M23" s="38"/>
      <c r="N23" s="38"/>
      <c r="O23" s="38"/>
      <c r="P23" s="38"/>
      <c r="Q23" s="38"/>
      <c r="R23" s="68">
        <v>1</v>
      </c>
      <c r="S23" s="37"/>
      <c r="T23" s="37"/>
      <c r="U23" s="37"/>
      <c r="V23" s="37"/>
      <c r="W23" s="468"/>
      <c r="X23" s="49"/>
    </row>
    <row r="24" spans="1:24" ht="39.950000000000003" customHeight="1">
      <c r="A24" s="469">
        <v>7</v>
      </c>
      <c r="B24" s="444" t="s">
        <v>668</v>
      </c>
      <c r="C24" s="432" t="s">
        <v>38</v>
      </c>
      <c r="D24" s="234" t="s">
        <v>611</v>
      </c>
      <c r="E24" s="236">
        <v>1</v>
      </c>
      <c r="F24" s="234" t="s">
        <v>612</v>
      </c>
      <c r="G24" s="428" t="s">
        <v>810</v>
      </c>
      <c r="H24" s="446">
        <v>579.64</v>
      </c>
      <c r="I24" s="82"/>
      <c r="J24" s="305"/>
      <c r="K24" s="305"/>
      <c r="L24" s="38"/>
      <c r="M24" s="38"/>
      <c r="N24" s="38"/>
      <c r="O24" s="38"/>
      <c r="P24" s="68">
        <v>1</v>
      </c>
      <c r="Q24" s="37"/>
      <c r="R24" s="37"/>
      <c r="S24" s="37"/>
      <c r="T24" s="37"/>
      <c r="U24" s="37"/>
      <c r="V24" s="37"/>
      <c r="W24" s="466">
        <v>268.87</v>
      </c>
      <c r="X24" s="49"/>
    </row>
    <row r="25" spans="1:24" ht="39.950000000000003" customHeight="1">
      <c r="A25" s="470"/>
      <c r="B25" s="445"/>
      <c r="C25" s="433"/>
      <c r="D25" s="234" t="s">
        <v>613</v>
      </c>
      <c r="E25" s="236">
        <v>2</v>
      </c>
      <c r="F25" s="234" t="s">
        <v>614</v>
      </c>
      <c r="G25" s="429"/>
      <c r="H25" s="447"/>
      <c r="I25" s="82"/>
      <c r="J25" s="307"/>
      <c r="K25" s="307"/>
      <c r="L25" s="67"/>
      <c r="M25" s="67"/>
      <c r="N25" s="67"/>
      <c r="O25" s="67"/>
      <c r="P25" s="67" t="s">
        <v>869</v>
      </c>
      <c r="Q25" s="67" t="s">
        <v>869</v>
      </c>
      <c r="R25" s="68">
        <v>1</v>
      </c>
      <c r="S25" s="37"/>
      <c r="T25" s="37"/>
      <c r="U25" s="37"/>
      <c r="V25" s="37"/>
      <c r="W25" s="468"/>
      <c r="X25" s="49"/>
    </row>
    <row r="26" spans="1:24" ht="39.950000000000003" customHeight="1">
      <c r="A26" s="483">
        <v>8</v>
      </c>
      <c r="B26" s="426" t="s">
        <v>423</v>
      </c>
      <c r="C26" s="455" t="s">
        <v>424</v>
      </c>
      <c r="D26" s="234" t="s">
        <v>425</v>
      </c>
      <c r="E26" s="236">
        <v>1</v>
      </c>
      <c r="F26" s="241" t="s">
        <v>426</v>
      </c>
      <c r="G26" s="428" t="s">
        <v>707</v>
      </c>
      <c r="H26" s="430">
        <v>795.34</v>
      </c>
      <c r="I26" s="91"/>
      <c r="J26" s="305"/>
      <c r="K26" s="3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>
        <v>1</v>
      </c>
      <c r="W26" s="471">
        <v>705.66</v>
      </c>
      <c r="X26" s="50"/>
    </row>
    <row r="27" spans="1:24" ht="39.950000000000003" customHeight="1">
      <c r="A27" s="484"/>
      <c r="B27" s="441"/>
      <c r="C27" s="457"/>
      <c r="D27" s="234" t="s">
        <v>427</v>
      </c>
      <c r="E27" s="236">
        <v>2</v>
      </c>
      <c r="F27" s="241" t="s">
        <v>428</v>
      </c>
      <c r="G27" s="442"/>
      <c r="H27" s="443"/>
      <c r="I27" s="91"/>
      <c r="J27" s="306"/>
      <c r="K27" s="3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>
        <v>1</v>
      </c>
      <c r="W27" s="472"/>
      <c r="X27" s="50"/>
    </row>
    <row r="28" spans="1:24" ht="39.950000000000003" customHeight="1" thickBot="1">
      <c r="A28" s="485"/>
      <c r="B28" s="453"/>
      <c r="C28" s="481"/>
      <c r="D28" s="237" t="s">
        <v>429</v>
      </c>
      <c r="E28" s="238">
        <v>3</v>
      </c>
      <c r="F28" s="237" t="s">
        <v>430</v>
      </c>
      <c r="G28" s="454"/>
      <c r="H28" s="474"/>
      <c r="I28" s="111"/>
      <c r="J28" s="477"/>
      <c r="K28" s="477"/>
      <c r="L28" s="106"/>
      <c r="M28" s="106"/>
      <c r="N28" s="106"/>
      <c r="O28" s="106"/>
      <c r="P28" s="106"/>
      <c r="Q28" s="106"/>
      <c r="R28" s="106"/>
      <c r="S28" s="106"/>
      <c r="T28" s="108">
        <v>1</v>
      </c>
      <c r="U28" s="51"/>
      <c r="V28" s="51"/>
      <c r="W28" s="475"/>
      <c r="X28" s="52"/>
    </row>
    <row r="29" spans="1:24" ht="39.950000000000003" customHeight="1">
      <c r="A29" s="443">
        <v>9</v>
      </c>
      <c r="B29" s="441" t="s">
        <v>431</v>
      </c>
      <c r="C29" s="482" t="s">
        <v>424</v>
      </c>
      <c r="D29" s="239" t="s">
        <v>432</v>
      </c>
      <c r="E29" s="240">
        <v>1</v>
      </c>
      <c r="F29" s="243" t="s">
        <v>433</v>
      </c>
      <c r="G29" s="442" t="s">
        <v>708</v>
      </c>
      <c r="H29" s="443">
        <v>528.37</v>
      </c>
      <c r="I29" s="112"/>
      <c r="J29" s="306"/>
      <c r="K29" s="306"/>
      <c r="L29" s="109"/>
      <c r="M29" s="110"/>
      <c r="N29" s="110"/>
      <c r="O29" s="110"/>
      <c r="P29" s="110"/>
      <c r="Q29" s="110"/>
      <c r="R29" s="110"/>
      <c r="S29" s="110"/>
      <c r="T29" s="110"/>
      <c r="U29" s="110"/>
      <c r="V29" s="106">
        <v>1</v>
      </c>
      <c r="W29" s="472">
        <v>494.16</v>
      </c>
      <c r="X29" s="42"/>
    </row>
    <row r="30" spans="1:24" ht="39.950000000000003" customHeight="1">
      <c r="A30" s="431"/>
      <c r="B30" s="427"/>
      <c r="C30" s="456"/>
      <c r="D30" s="234" t="s">
        <v>434</v>
      </c>
      <c r="E30" s="236">
        <v>2</v>
      </c>
      <c r="F30" s="234" t="s">
        <v>435</v>
      </c>
      <c r="G30" s="429"/>
      <c r="H30" s="431"/>
      <c r="I30" s="91"/>
      <c r="J30" s="307"/>
      <c r="K30" s="307"/>
      <c r="L30" s="109"/>
      <c r="M30" s="110"/>
      <c r="N30" s="110"/>
      <c r="O30" s="110"/>
      <c r="P30" s="110"/>
      <c r="Q30" s="110"/>
      <c r="R30" s="110"/>
      <c r="S30" s="110"/>
      <c r="T30" s="110"/>
      <c r="U30" s="110"/>
      <c r="V30" s="106">
        <v>1</v>
      </c>
      <c r="W30" s="473"/>
      <c r="X30" s="46"/>
    </row>
    <row r="31" spans="1:24" ht="39.950000000000003" customHeight="1">
      <c r="A31" s="430">
        <v>10</v>
      </c>
      <c r="B31" s="426" t="s">
        <v>436</v>
      </c>
      <c r="C31" s="455" t="s">
        <v>42</v>
      </c>
      <c r="D31" s="234" t="s">
        <v>437</v>
      </c>
      <c r="E31" s="236">
        <v>1</v>
      </c>
      <c r="F31" s="234" t="s">
        <v>438</v>
      </c>
      <c r="G31" s="428" t="s">
        <v>811</v>
      </c>
      <c r="H31" s="430">
        <v>557.48</v>
      </c>
      <c r="I31" s="91"/>
      <c r="J31" s="305"/>
      <c r="K31" s="305"/>
      <c r="L31" s="109"/>
      <c r="M31" s="109"/>
      <c r="N31" s="109"/>
      <c r="O31" s="109"/>
      <c r="P31" s="109"/>
      <c r="Q31" s="109"/>
      <c r="R31" s="109"/>
      <c r="S31" s="109"/>
      <c r="T31" s="109"/>
      <c r="U31" s="110">
        <v>1</v>
      </c>
      <c r="V31" s="40"/>
      <c r="W31" s="471">
        <v>192.31</v>
      </c>
      <c r="X31" s="46"/>
    </row>
    <row r="32" spans="1:24" ht="39.950000000000003" customHeight="1">
      <c r="A32" s="431"/>
      <c r="B32" s="427"/>
      <c r="C32" s="456"/>
      <c r="D32" s="234" t="s">
        <v>439</v>
      </c>
      <c r="E32" s="236">
        <v>2</v>
      </c>
      <c r="F32" s="234" t="s">
        <v>440</v>
      </c>
      <c r="G32" s="429"/>
      <c r="H32" s="431"/>
      <c r="I32" s="91">
        <v>1</v>
      </c>
      <c r="J32" s="307"/>
      <c r="K32" s="307"/>
      <c r="L32" s="107"/>
      <c r="M32" s="107"/>
      <c r="N32" s="107"/>
      <c r="O32" s="107"/>
      <c r="P32" s="107"/>
      <c r="Q32" s="107"/>
      <c r="R32" s="107"/>
      <c r="S32" s="40"/>
      <c r="T32" s="40"/>
      <c r="U32" s="40"/>
      <c r="V32" s="40"/>
      <c r="W32" s="473"/>
      <c r="X32" s="46"/>
    </row>
    <row r="33" spans="1:24" ht="39.950000000000003" customHeight="1">
      <c r="A33" s="430">
        <v>11</v>
      </c>
      <c r="B33" s="426" t="s">
        <v>441</v>
      </c>
      <c r="C33" s="455" t="s">
        <v>42</v>
      </c>
      <c r="D33" s="234" t="s">
        <v>442</v>
      </c>
      <c r="E33" s="236">
        <v>1</v>
      </c>
      <c r="F33" s="234" t="s">
        <v>443</v>
      </c>
      <c r="G33" s="428" t="s">
        <v>709</v>
      </c>
      <c r="H33" s="430">
        <v>560.55999999999995</v>
      </c>
      <c r="I33" s="91"/>
      <c r="J33" s="466" t="s">
        <v>734</v>
      </c>
      <c r="K33" s="466" t="s">
        <v>727</v>
      </c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>
        <v>1</v>
      </c>
      <c r="W33" s="471">
        <v>358.09</v>
      </c>
      <c r="X33" s="46"/>
    </row>
    <row r="34" spans="1:24" ht="39.950000000000003" customHeight="1">
      <c r="A34" s="431"/>
      <c r="B34" s="427"/>
      <c r="C34" s="456"/>
      <c r="D34" s="234" t="s">
        <v>444</v>
      </c>
      <c r="E34" s="236">
        <v>2</v>
      </c>
      <c r="F34" s="234" t="s">
        <v>445</v>
      </c>
      <c r="G34" s="429"/>
      <c r="H34" s="431"/>
      <c r="I34" s="91"/>
      <c r="J34" s="468"/>
      <c r="K34" s="468"/>
      <c r="L34" s="106"/>
      <c r="M34" s="106"/>
      <c r="N34" s="106"/>
      <c r="O34" s="106"/>
      <c r="P34" s="106"/>
      <c r="Q34" s="106">
        <v>1</v>
      </c>
      <c r="R34" s="107"/>
      <c r="S34" s="40"/>
      <c r="T34" s="40"/>
      <c r="U34" s="40"/>
      <c r="V34" s="40"/>
      <c r="W34" s="473"/>
      <c r="X34" s="46"/>
    </row>
    <row r="35" spans="1:24" ht="39.950000000000003" customHeight="1">
      <c r="A35" s="430">
        <v>12</v>
      </c>
      <c r="B35" s="426" t="s">
        <v>446</v>
      </c>
      <c r="C35" s="455" t="s">
        <v>42</v>
      </c>
      <c r="D35" s="234" t="s">
        <v>447</v>
      </c>
      <c r="E35" s="236">
        <v>1</v>
      </c>
      <c r="F35" s="234" t="s">
        <v>448</v>
      </c>
      <c r="G35" s="428" t="s">
        <v>709</v>
      </c>
      <c r="H35" s="430">
        <v>551.72</v>
      </c>
      <c r="I35" s="91"/>
      <c r="J35" s="466" t="s">
        <v>734</v>
      </c>
      <c r="K35" s="466" t="s">
        <v>727</v>
      </c>
      <c r="L35" s="41"/>
      <c r="M35" s="41">
        <v>1</v>
      </c>
      <c r="N35" s="40"/>
      <c r="O35" s="40"/>
      <c r="P35" s="40"/>
      <c r="Q35" s="40"/>
      <c r="R35" s="40"/>
      <c r="S35" s="40"/>
      <c r="T35" s="40"/>
      <c r="U35" s="40"/>
      <c r="V35" s="40"/>
      <c r="W35" s="471">
        <v>290.41000000000003</v>
      </c>
      <c r="X35" s="46"/>
    </row>
    <row r="36" spans="1:24" ht="39.950000000000003" customHeight="1">
      <c r="A36" s="431"/>
      <c r="B36" s="427"/>
      <c r="C36" s="456"/>
      <c r="D36" s="234" t="s">
        <v>449</v>
      </c>
      <c r="E36" s="236">
        <v>2</v>
      </c>
      <c r="F36" s="241" t="s">
        <v>450</v>
      </c>
      <c r="G36" s="429"/>
      <c r="H36" s="431"/>
      <c r="I36" s="91"/>
      <c r="J36" s="468"/>
      <c r="K36" s="468"/>
      <c r="L36" s="41"/>
      <c r="M36" s="41"/>
      <c r="N36" s="41"/>
      <c r="O36" s="41"/>
      <c r="P36" s="41"/>
      <c r="Q36" s="41"/>
      <c r="R36" s="41"/>
      <c r="S36" s="41"/>
      <c r="T36" s="41"/>
      <c r="U36" s="41">
        <v>1</v>
      </c>
      <c r="V36" s="40"/>
      <c r="W36" s="473"/>
      <c r="X36" s="46"/>
    </row>
    <row r="37" spans="1:24" ht="39.950000000000003" customHeight="1">
      <c r="A37" s="430">
        <v>13</v>
      </c>
      <c r="B37" s="426" t="s">
        <v>451</v>
      </c>
      <c r="C37" s="455" t="s">
        <v>42</v>
      </c>
      <c r="D37" s="234" t="s">
        <v>452</v>
      </c>
      <c r="E37" s="236">
        <v>1</v>
      </c>
      <c r="F37" s="241" t="s">
        <v>453</v>
      </c>
      <c r="G37" s="428" t="s">
        <v>756</v>
      </c>
      <c r="H37" s="430">
        <v>553.22</v>
      </c>
      <c r="I37" s="91"/>
      <c r="J37" s="305"/>
      <c r="K37" s="305"/>
      <c r="L37" s="116"/>
      <c r="M37" s="116"/>
      <c r="N37" s="116"/>
      <c r="O37" s="116"/>
      <c r="P37" s="116"/>
      <c r="Q37" s="116">
        <v>1</v>
      </c>
      <c r="R37" s="1"/>
      <c r="S37" s="1"/>
      <c r="T37" s="1"/>
      <c r="U37" s="1"/>
      <c r="V37" s="40"/>
      <c r="W37" s="471">
        <v>265.27</v>
      </c>
      <c r="X37" s="46"/>
    </row>
    <row r="38" spans="1:24" ht="39.950000000000003" customHeight="1">
      <c r="A38" s="431"/>
      <c r="B38" s="427"/>
      <c r="C38" s="456"/>
      <c r="D38" s="234" t="s">
        <v>454</v>
      </c>
      <c r="E38" s="236">
        <v>2</v>
      </c>
      <c r="F38" s="234" t="s">
        <v>455</v>
      </c>
      <c r="G38" s="429"/>
      <c r="H38" s="431"/>
      <c r="I38" s="91"/>
      <c r="J38" s="307"/>
      <c r="K38" s="307"/>
      <c r="L38" s="116"/>
      <c r="M38" s="116"/>
      <c r="N38" s="116"/>
      <c r="O38" s="116"/>
      <c r="P38" s="116"/>
      <c r="Q38" s="116">
        <v>1</v>
      </c>
      <c r="R38" s="40"/>
      <c r="S38" s="40"/>
      <c r="T38" s="40"/>
      <c r="U38" s="40"/>
      <c r="V38" s="40"/>
      <c r="W38" s="473"/>
      <c r="X38" s="46"/>
    </row>
    <row r="39" spans="1:24" ht="39.950000000000003" customHeight="1">
      <c r="A39" s="430">
        <v>14</v>
      </c>
      <c r="B39" s="426" t="s">
        <v>456</v>
      </c>
      <c r="C39" s="455" t="s">
        <v>42</v>
      </c>
      <c r="D39" s="234" t="s">
        <v>457</v>
      </c>
      <c r="E39" s="236">
        <v>1</v>
      </c>
      <c r="F39" s="241" t="s">
        <v>458</v>
      </c>
      <c r="G39" s="428" t="s">
        <v>710</v>
      </c>
      <c r="H39" s="430">
        <v>815.94</v>
      </c>
      <c r="I39" s="91"/>
      <c r="J39" s="466" t="s">
        <v>741</v>
      </c>
      <c r="K39" s="466" t="s">
        <v>727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>
        <v>1</v>
      </c>
      <c r="V39" s="40"/>
      <c r="W39" s="471">
        <v>655.12</v>
      </c>
      <c r="X39" s="46"/>
    </row>
    <row r="40" spans="1:24" ht="39.950000000000003" customHeight="1">
      <c r="A40" s="443"/>
      <c r="B40" s="441"/>
      <c r="C40" s="457"/>
      <c r="D40" s="234" t="s">
        <v>459</v>
      </c>
      <c r="E40" s="236">
        <v>2</v>
      </c>
      <c r="F40" s="241" t="s">
        <v>460</v>
      </c>
      <c r="G40" s="442"/>
      <c r="H40" s="443"/>
      <c r="I40" s="91"/>
      <c r="J40" s="467"/>
      <c r="K40" s="46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>
        <v>1</v>
      </c>
      <c r="W40" s="472"/>
      <c r="X40" s="46"/>
    </row>
    <row r="41" spans="1:24" s="9" customFormat="1" ht="39.950000000000003" customHeight="1">
      <c r="A41" s="431"/>
      <c r="B41" s="427"/>
      <c r="C41" s="456"/>
      <c r="D41" s="241" t="s">
        <v>461</v>
      </c>
      <c r="E41" s="242">
        <v>3</v>
      </c>
      <c r="F41" s="241" t="s">
        <v>462</v>
      </c>
      <c r="G41" s="429"/>
      <c r="H41" s="431"/>
      <c r="I41" s="115"/>
      <c r="J41" s="468"/>
      <c r="K41" s="46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>
        <v>1</v>
      </c>
      <c r="W41" s="473"/>
      <c r="X41" s="114"/>
    </row>
    <row r="42" spans="1:24" ht="39.950000000000003" customHeight="1">
      <c r="A42" s="430">
        <v>15</v>
      </c>
      <c r="B42" s="426" t="s">
        <v>463</v>
      </c>
      <c r="C42" s="455" t="s">
        <v>42</v>
      </c>
      <c r="D42" s="234" t="s">
        <v>464</v>
      </c>
      <c r="E42" s="236">
        <v>1</v>
      </c>
      <c r="F42" s="234" t="s">
        <v>465</v>
      </c>
      <c r="G42" s="428" t="s">
        <v>719</v>
      </c>
      <c r="H42" s="430">
        <v>841.67</v>
      </c>
      <c r="I42" s="91"/>
      <c r="J42" s="305"/>
      <c r="K42" s="305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40"/>
      <c r="W42" s="471"/>
      <c r="X42" s="46"/>
    </row>
    <row r="43" spans="1:24" ht="39.950000000000003" customHeight="1">
      <c r="A43" s="443"/>
      <c r="B43" s="441"/>
      <c r="C43" s="457"/>
      <c r="D43" s="234" t="s">
        <v>466</v>
      </c>
      <c r="E43" s="236">
        <v>2</v>
      </c>
      <c r="F43" s="234" t="s">
        <v>467</v>
      </c>
      <c r="G43" s="442"/>
      <c r="H43" s="443"/>
      <c r="I43" s="91"/>
      <c r="J43" s="306"/>
      <c r="K43" s="306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40"/>
      <c r="W43" s="472"/>
      <c r="X43" s="46"/>
    </row>
    <row r="44" spans="1:24" ht="39.950000000000003" customHeight="1">
      <c r="A44" s="431"/>
      <c r="B44" s="427"/>
      <c r="C44" s="456"/>
      <c r="D44" s="234" t="s">
        <v>468</v>
      </c>
      <c r="E44" s="236">
        <v>3</v>
      </c>
      <c r="F44" s="234" t="s">
        <v>469</v>
      </c>
      <c r="G44" s="429"/>
      <c r="H44" s="431"/>
      <c r="I44" s="91"/>
      <c r="J44" s="307"/>
      <c r="K44" s="307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73"/>
      <c r="X44" s="46"/>
    </row>
    <row r="45" spans="1:24" s="205" customFormat="1" ht="24.95" customHeight="1">
      <c r="A45" s="478" t="s">
        <v>21</v>
      </c>
      <c r="B45" s="479"/>
      <c r="C45" s="479"/>
      <c r="D45" s="480"/>
      <c r="E45" s="206">
        <f>E9+E11+E14+E17+E20+E23+E25+E28+E30+E32+E34+E36+E38+E41+E44</f>
        <v>37</v>
      </c>
      <c r="F45" s="207"/>
      <c r="G45" s="206"/>
      <c r="H45" s="206">
        <f>SUM(H8:H44)</f>
        <v>10256.450000000001</v>
      </c>
      <c r="I45" s="206">
        <f>SUM(I8:I44)</f>
        <v>4</v>
      </c>
      <c r="J45" s="206"/>
      <c r="K45" s="206"/>
      <c r="L45" s="206">
        <f t="shared" ref="L45:W45" si="0">SUM(L8:L44)</f>
        <v>1</v>
      </c>
      <c r="M45" s="206">
        <f t="shared" si="0"/>
        <v>2</v>
      </c>
      <c r="N45" s="206">
        <f t="shared" si="0"/>
        <v>0</v>
      </c>
      <c r="O45" s="206">
        <f>SUM(O8:O44)</f>
        <v>4</v>
      </c>
      <c r="P45" s="206">
        <f t="shared" si="0"/>
        <v>6</v>
      </c>
      <c r="Q45" s="206">
        <f t="shared" si="0"/>
        <v>3</v>
      </c>
      <c r="R45" s="206">
        <f t="shared" si="0"/>
        <v>2</v>
      </c>
      <c r="S45" s="206">
        <f t="shared" si="0"/>
        <v>0</v>
      </c>
      <c r="T45" s="206">
        <f t="shared" si="0"/>
        <v>1</v>
      </c>
      <c r="U45" s="206">
        <f t="shared" si="0"/>
        <v>3</v>
      </c>
      <c r="V45" s="206">
        <f t="shared" si="0"/>
        <v>8</v>
      </c>
      <c r="W45" s="206">
        <f t="shared" si="0"/>
        <v>4516.34</v>
      </c>
      <c r="X45" s="206"/>
    </row>
  </sheetData>
  <mergeCells count="148">
    <mergeCell ref="A45:D45"/>
    <mergeCell ref="C10:C11"/>
    <mergeCell ref="C12:C14"/>
    <mergeCell ref="C15:C17"/>
    <mergeCell ref="C18:C20"/>
    <mergeCell ref="C21:C23"/>
    <mergeCell ref="C24:C25"/>
    <mergeCell ref="C26:C28"/>
    <mergeCell ref="C29:C30"/>
    <mergeCell ref="C31:C32"/>
    <mergeCell ref="A42:A44"/>
    <mergeCell ref="A33:A34"/>
    <mergeCell ref="A35:A36"/>
    <mergeCell ref="A37:A38"/>
    <mergeCell ref="B42:B44"/>
    <mergeCell ref="A39:A41"/>
    <mergeCell ref="A29:A30"/>
    <mergeCell ref="A31:A32"/>
    <mergeCell ref="A24:A25"/>
    <mergeCell ref="A26:A28"/>
    <mergeCell ref="A10:A11"/>
    <mergeCell ref="A12:A14"/>
    <mergeCell ref="A15:A17"/>
    <mergeCell ref="A18:A20"/>
    <mergeCell ref="A21:A23"/>
    <mergeCell ref="W37:W38"/>
    <mergeCell ref="G18:G20"/>
    <mergeCell ref="G21:G23"/>
    <mergeCell ref="G24:G25"/>
    <mergeCell ref="H33:H34"/>
    <mergeCell ref="H35:H36"/>
    <mergeCell ref="J18:J20"/>
    <mergeCell ref="K18:K20"/>
    <mergeCell ref="J21:J23"/>
    <mergeCell ref="K21:K23"/>
    <mergeCell ref="J24:J25"/>
    <mergeCell ref="K24:K25"/>
    <mergeCell ref="J26:J28"/>
    <mergeCell ref="K26:K28"/>
    <mergeCell ref="J29:J30"/>
    <mergeCell ref="K29:K30"/>
    <mergeCell ref="H24:H25"/>
    <mergeCell ref="W42:W44"/>
    <mergeCell ref="W26:W28"/>
    <mergeCell ref="W29:W30"/>
    <mergeCell ref="W31:W32"/>
    <mergeCell ref="W33:W34"/>
    <mergeCell ref="W35:W36"/>
    <mergeCell ref="H39:H41"/>
    <mergeCell ref="H42:H44"/>
    <mergeCell ref="H37:H38"/>
    <mergeCell ref="J31:J32"/>
    <mergeCell ref="K31:K32"/>
    <mergeCell ref="J33:J34"/>
    <mergeCell ref="K33:K34"/>
    <mergeCell ref="J35:J36"/>
    <mergeCell ref="K35:K36"/>
    <mergeCell ref="J37:J38"/>
    <mergeCell ref="K37:K38"/>
    <mergeCell ref="J39:J41"/>
    <mergeCell ref="K39:K41"/>
    <mergeCell ref="J42:J44"/>
    <mergeCell ref="K42:K44"/>
    <mergeCell ref="H29:H30"/>
    <mergeCell ref="H31:H32"/>
    <mergeCell ref="H15:H17"/>
    <mergeCell ref="H18:H20"/>
    <mergeCell ref="H21:H23"/>
    <mergeCell ref="G10:G11"/>
    <mergeCell ref="B24:B25"/>
    <mergeCell ref="W39:W41"/>
    <mergeCell ref="B10:B11"/>
    <mergeCell ref="B12:B14"/>
    <mergeCell ref="B15:B17"/>
    <mergeCell ref="B18:B20"/>
    <mergeCell ref="B21:B23"/>
    <mergeCell ref="G12:G14"/>
    <mergeCell ref="G15:G17"/>
    <mergeCell ref="W24:W25"/>
    <mergeCell ref="H26:H28"/>
    <mergeCell ref="J6:J7"/>
    <mergeCell ref="K6:K7"/>
    <mergeCell ref="A3:V3"/>
    <mergeCell ref="W21:W23"/>
    <mergeCell ref="A8:A9"/>
    <mergeCell ref="H8:H9"/>
    <mergeCell ref="G8:G9"/>
    <mergeCell ref="C8:C9"/>
    <mergeCell ref="B8:B9"/>
    <mergeCell ref="W8:W9"/>
    <mergeCell ref="W10:W11"/>
    <mergeCell ref="W12:W14"/>
    <mergeCell ref="W15:W17"/>
    <mergeCell ref="W18:W20"/>
    <mergeCell ref="J10:J11"/>
    <mergeCell ref="K10:K11"/>
    <mergeCell ref="J8:J9"/>
    <mergeCell ref="K8:K9"/>
    <mergeCell ref="J12:J14"/>
    <mergeCell ref="K12:K14"/>
    <mergeCell ref="J15:J17"/>
    <mergeCell ref="K15:K17"/>
    <mergeCell ref="H10:H11"/>
    <mergeCell ref="H12:H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A2:X2"/>
    <mergeCell ref="W3:X3"/>
    <mergeCell ref="S6:T6"/>
    <mergeCell ref="N6:N7"/>
    <mergeCell ref="Q6:R6"/>
    <mergeCell ref="A4:X4"/>
    <mergeCell ref="W5:W7"/>
    <mergeCell ref="F5:F7"/>
    <mergeCell ref="A5:A7"/>
    <mergeCell ref="B5:B7"/>
    <mergeCell ref="G42:G44"/>
    <mergeCell ref="B33:B34"/>
    <mergeCell ref="G33:G34"/>
    <mergeCell ref="B35:B36"/>
    <mergeCell ref="G35:G36"/>
    <mergeCell ref="B37:B38"/>
    <mergeCell ref="B39:B41"/>
    <mergeCell ref="G37:G38"/>
    <mergeCell ref="B26:B28"/>
    <mergeCell ref="G26:G28"/>
    <mergeCell ref="B29:B30"/>
    <mergeCell ref="G29:G30"/>
    <mergeCell ref="B31:B32"/>
    <mergeCell ref="G31:G32"/>
    <mergeCell ref="C33:C34"/>
    <mergeCell ref="C35:C36"/>
    <mergeCell ref="C37:C38"/>
    <mergeCell ref="C39:C41"/>
    <mergeCell ref="C42:C44"/>
    <mergeCell ref="G39:G41"/>
  </mergeCells>
  <pageMargins left="0.32" right="3.9370078740157501E-2" top="0.74803149606299202" bottom="0.118110236220472" header="0.43307086614173201" footer="0.118110236220472"/>
  <pageSetup paperSize="9" scale="55" orientation="landscape" r:id="rId1"/>
  <rowBreaks count="2" manualBreakCount="2">
    <brk id="14" max="2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showGridLines="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V17" sqref="V17"/>
    </sheetView>
  </sheetViews>
  <sheetFormatPr defaultRowHeight="15"/>
  <cols>
    <col min="1" max="1" width="3.42578125" customWidth="1"/>
    <col min="2" max="2" width="8" customWidth="1"/>
    <col min="3" max="3" width="9.28515625" customWidth="1"/>
    <col min="4" max="4" width="10.85546875" style="9" customWidth="1"/>
    <col min="5" max="5" width="3.7109375" customWidth="1"/>
    <col min="6" max="6" width="29.42578125" customWidth="1"/>
    <col min="7" max="7" width="17.5703125" style="48" customWidth="1"/>
    <col min="8" max="8" width="8.5703125" customWidth="1"/>
    <col min="9" max="9" width="2.5703125" hidden="1" customWidth="1"/>
    <col min="10" max="10" width="8.85546875" customWidth="1"/>
    <col min="11" max="11" width="9.28515625" customWidth="1"/>
    <col min="12" max="22" width="4.7109375" customWidth="1"/>
    <col min="23" max="23" width="7.42578125" customWidth="1"/>
    <col min="24" max="24" width="10.85546875" customWidth="1"/>
  </cols>
  <sheetData>
    <row r="1" spans="1:24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>
      <c r="A2" s="377" t="str">
        <f>'Patna (East)'!A2</f>
        <v>Progress Report for the construction of Model School (2010-11)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9"/>
    </row>
    <row r="3" spans="1:24" ht="13.5" customHeight="1">
      <c r="A3" s="345" t="s">
        <v>777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0" t="str">
        <f>Summary!X3</f>
        <v>Date:-31.03.2015</v>
      </c>
      <c r="X3" s="341"/>
    </row>
    <row r="4" spans="1:24" ht="18.75" customHeight="1">
      <c r="A4" s="339" t="s">
        <v>849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</row>
    <row r="5" spans="1:24" ht="15" customHeight="1">
      <c r="A5" s="338" t="s">
        <v>0</v>
      </c>
      <c r="B5" s="338" t="s">
        <v>1</v>
      </c>
      <c r="C5" s="338" t="s">
        <v>2</v>
      </c>
      <c r="D5" s="489" t="s">
        <v>3</v>
      </c>
      <c r="E5" s="338" t="s">
        <v>0</v>
      </c>
      <c r="F5" s="338" t="s">
        <v>4</v>
      </c>
      <c r="G5" s="489" t="s">
        <v>5</v>
      </c>
      <c r="H5" s="338" t="s">
        <v>6</v>
      </c>
      <c r="I5" s="343" t="s">
        <v>16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38" t="s">
        <v>20</v>
      </c>
      <c r="X5" s="367" t="s">
        <v>14</v>
      </c>
    </row>
    <row r="6" spans="1:24" ht="28.5" customHeight="1">
      <c r="A6" s="338"/>
      <c r="B6" s="338"/>
      <c r="C6" s="338"/>
      <c r="D6" s="489"/>
      <c r="E6" s="338"/>
      <c r="F6" s="338"/>
      <c r="G6" s="489"/>
      <c r="H6" s="338"/>
      <c r="I6" s="338" t="s">
        <v>7</v>
      </c>
      <c r="J6" s="338" t="s">
        <v>725</v>
      </c>
      <c r="K6" s="338" t="s">
        <v>726</v>
      </c>
      <c r="L6" s="343" t="s">
        <v>15</v>
      </c>
      <c r="M6" s="338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38" t="s">
        <v>13</v>
      </c>
      <c r="V6" s="338" t="s">
        <v>8</v>
      </c>
      <c r="W6" s="338"/>
      <c r="X6" s="367"/>
    </row>
    <row r="7" spans="1:24" ht="23.25" customHeight="1">
      <c r="A7" s="338"/>
      <c r="B7" s="338"/>
      <c r="C7" s="338"/>
      <c r="D7" s="489"/>
      <c r="E7" s="338"/>
      <c r="F7" s="338"/>
      <c r="G7" s="489"/>
      <c r="H7" s="338"/>
      <c r="I7" s="338"/>
      <c r="J7" s="338"/>
      <c r="K7" s="338"/>
      <c r="L7" s="343"/>
      <c r="M7" s="338"/>
      <c r="N7" s="338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8"/>
      <c r="V7" s="338"/>
      <c r="W7" s="338"/>
      <c r="X7" s="367"/>
    </row>
    <row r="8" spans="1:24" ht="30" customHeight="1">
      <c r="A8" s="330">
        <v>1</v>
      </c>
      <c r="B8" s="430" t="s">
        <v>400</v>
      </c>
      <c r="C8" s="236" t="s">
        <v>37</v>
      </c>
      <c r="D8" s="234" t="s">
        <v>401</v>
      </c>
      <c r="E8" s="15">
        <v>1</v>
      </c>
      <c r="F8" s="241" t="s">
        <v>402</v>
      </c>
      <c r="G8" s="428" t="s">
        <v>719</v>
      </c>
      <c r="H8" s="330">
        <v>781.96</v>
      </c>
      <c r="I8" s="1"/>
      <c r="J8" s="486"/>
      <c r="K8" s="486"/>
      <c r="L8" s="80"/>
      <c r="M8" s="80"/>
      <c r="N8" s="80"/>
      <c r="O8" s="80"/>
      <c r="P8" s="80"/>
      <c r="Q8" s="80"/>
      <c r="R8" s="80"/>
      <c r="S8" s="80"/>
      <c r="T8" s="80"/>
      <c r="U8" s="34"/>
      <c r="V8" s="34"/>
      <c r="W8" s="330"/>
      <c r="X8" s="35"/>
    </row>
    <row r="9" spans="1:24" ht="30" customHeight="1">
      <c r="A9" s="331"/>
      <c r="B9" s="443"/>
      <c r="C9" s="236" t="s">
        <v>37</v>
      </c>
      <c r="D9" s="234" t="s">
        <v>403</v>
      </c>
      <c r="E9" s="15">
        <v>2</v>
      </c>
      <c r="F9" s="234" t="s">
        <v>404</v>
      </c>
      <c r="G9" s="442"/>
      <c r="H9" s="331"/>
      <c r="I9" s="1"/>
      <c r="J9" s="487"/>
      <c r="K9" s="487"/>
      <c r="L9" s="80"/>
      <c r="M9" s="80"/>
      <c r="N9" s="80"/>
      <c r="O9" s="80"/>
      <c r="P9" s="80"/>
      <c r="Q9" s="80"/>
      <c r="R9" s="80"/>
      <c r="S9" s="80"/>
      <c r="T9" s="80"/>
      <c r="U9" s="34"/>
      <c r="V9" s="34"/>
      <c r="W9" s="331"/>
      <c r="X9" s="35"/>
    </row>
    <row r="10" spans="1:24" ht="30" customHeight="1">
      <c r="A10" s="332"/>
      <c r="B10" s="431"/>
      <c r="C10" s="236" t="s">
        <v>37</v>
      </c>
      <c r="D10" s="234" t="s">
        <v>405</v>
      </c>
      <c r="E10" s="15">
        <v>3</v>
      </c>
      <c r="F10" s="241" t="s">
        <v>406</v>
      </c>
      <c r="G10" s="429"/>
      <c r="H10" s="332"/>
      <c r="I10" s="1"/>
      <c r="J10" s="488"/>
      <c r="K10" s="488"/>
      <c r="L10" s="80"/>
      <c r="M10" s="80"/>
      <c r="N10" s="80"/>
      <c r="O10" s="80"/>
      <c r="P10" s="80"/>
      <c r="Q10" s="80"/>
      <c r="R10" s="80"/>
      <c r="S10" s="80"/>
      <c r="T10" s="80"/>
      <c r="U10" s="34"/>
      <c r="V10" s="34"/>
      <c r="W10" s="332"/>
      <c r="X10" s="35"/>
    </row>
    <row r="11" spans="1:24" ht="30" customHeight="1">
      <c r="A11" s="12">
        <v>2</v>
      </c>
      <c r="B11" s="242" t="s">
        <v>407</v>
      </c>
      <c r="C11" s="236" t="s">
        <v>37</v>
      </c>
      <c r="D11" s="234" t="s">
        <v>408</v>
      </c>
      <c r="E11" s="15">
        <v>1</v>
      </c>
      <c r="F11" s="241" t="s">
        <v>409</v>
      </c>
      <c r="G11" s="241" t="s">
        <v>714</v>
      </c>
      <c r="H11" s="12">
        <v>264.73</v>
      </c>
      <c r="I11" s="1">
        <v>1</v>
      </c>
      <c r="J11" s="1"/>
      <c r="K11" s="1"/>
      <c r="L11" s="80"/>
      <c r="M11" s="80"/>
      <c r="N11" s="80"/>
      <c r="O11" s="80"/>
      <c r="P11" s="80"/>
      <c r="Q11" s="80"/>
      <c r="R11" s="80"/>
      <c r="S11" s="80"/>
      <c r="T11" s="80"/>
      <c r="U11" s="34"/>
      <c r="V11" s="34"/>
      <c r="W11" s="12"/>
      <c r="X11" s="35"/>
    </row>
    <row r="12" spans="1:24" ht="30" customHeight="1">
      <c r="A12" s="330">
        <v>3</v>
      </c>
      <c r="B12" s="430" t="s">
        <v>410</v>
      </c>
      <c r="C12" s="244" t="s">
        <v>40</v>
      </c>
      <c r="D12" s="232" t="s">
        <v>411</v>
      </c>
      <c r="E12" s="16">
        <v>1</v>
      </c>
      <c r="F12" s="234" t="s">
        <v>412</v>
      </c>
      <c r="G12" s="428" t="s">
        <v>683</v>
      </c>
      <c r="H12" s="330">
        <v>527.57000000000005</v>
      </c>
      <c r="I12" s="1"/>
      <c r="J12" s="486"/>
      <c r="K12" s="486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4"/>
      <c r="V12" s="34"/>
      <c r="W12" s="330">
        <v>388.66</v>
      </c>
      <c r="X12" s="245" t="s">
        <v>748</v>
      </c>
    </row>
    <row r="13" spans="1:24" ht="30" customHeight="1">
      <c r="A13" s="332"/>
      <c r="B13" s="431"/>
      <c r="C13" s="244" t="s">
        <v>40</v>
      </c>
      <c r="D13" s="232" t="s">
        <v>413</v>
      </c>
      <c r="E13" s="16">
        <v>2</v>
      </c>
      <c r="F13" s="234" t="s">
        <v>414</v>
      </c>
      <c r="G13" s="429"/>
      <c r="H13" s="332"/>
      <c r="I13" s="1"/>
      <c r="J13" s="488"/>
      <c r="K13" s="488"/>
      <c r="L13" s="66"/>
      <c r="M13" s="66"/>
      <c r="N13" s="66"/>
      <c r="O13" s="66"/>
      <c r="P13" s="66"/>
      <c r="Q13" s="66"/>
      <c r="R13" s="66"/>
      <c r="S13" s="66"/>
      <c r="T13" s="66"/>
      <c r="U13" s="66">
        <v>1</v>
      </c>
      <c r="V13" s="34"/>
      <c r="W13" s="332"/>
      <c r="X13" s="35"/>
    </row>
    <row r="14" spans="1:24" ht="30" customHeight="1">
      <c r="A14" s="330">
        <v>4</v>
      </c>
      <c r="B14" s="430" t="s">
        <v>415</v>
      </c>
      <c r="C14" s="244" t="s">
        <v>40</v>
      </c>
      <c r="D14" s="232" t="s">
        <v>416</v>
      </c>
      <c r="E14" s="16">
        <v>1</v>
      </c>
      <c r="F14" s="234" t="s">
        <v>417</v>
      </c>
      <c r="G14" s="428" t="s">
        <v>683</v>
      </c>
      <c r="H14" s="330">
        <v>527.62</v>
      </c>
      <c r="I14" s="1"/>
      <c r="J14" s="418" t="s">
        <v>741</v>
      </c>
      <c r="K14" s="418" t="s">
        <v>727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>
        <v>1</v>
      </c>
      <c r="W14" s="330">
        <v>500.75</v>
      </c>
      <c r="X14" s="35"/>
    </row>
    <row r="15" spans="1:24" ht="32.25" customHeight="1">
      <c r="A15" s="332"/>
      <c r="B15" s="431"/>
      <c r="C15" s="244" t="s">
        <v>40</v>
      </c>
      <c r="D15" s="231" t="s">
        <v>418</v>
      </c>
      <c r="E15" s="15">
        <v>2</v>
      </c>
      <c r="F15" s="241" t="s">
        <v>419</v>
      </c>
      <c r="G15" s="429"/>
      <c r="H15" s="332"/>
      <c r="I15" s="1"/>
      <c r="J15" s="420"/>
      <c r="K15" s="420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>
        <v>1</v>
      </c>
      <c r="W15" s="332"/>
      <c r="X15" s="35"/>
    </row>
    <row r="16" spans="1:24" ht="30" customHeight="1">
      <c r="A16" s="12">
        <v>5</v>
      </c>
      <c r="B16" s="242" t="s">
        <v>420</v>
      </c>
      <c r="C16" s="244" t="s">
        <v>40</v>
      </c>
      <c r="D16" s="232" t="s">
        <v>421</v>
      </c>
      <c r="E16" s="16">
        <v>1</v>
      </c>
      <c r="F16" s="234" t="s">
        <v>422</v>
      </c>
      <c r="G16" s="241" t="s">
        <v>715</v>
      </c>
      <c r="H16" s="12">
        <v>267.08999999999997</v>
      </c>
      <c r="I16" s="1"/>
      <c r="J16" s="1"/>
      <c r="K16" s="1"/>
      <c r="L16" s="33"/>
      <c r="M16" s="33"/>
      <c r="N16" s="33"/>
      <c r="O16" s="33"/>
      <c r="P16" s="33"/>
      <c r="Q16" s="33"/>
      <c r="R16" s="33"/>
      <c r="S16" s="33"/>
      <c r="T16" s="33"/>
      <c r="U16" s="33">
        <v>1</v>
      </c>
      <c r="V16" s="34"/>
      <c r="W16" s="12">
        <v>176.5</v>
      </c>
      <c r="X16" s="35"/>
    </row>
    <row r="17" spans="1:24">
      <c r="A17" s="1"/>
      <c r="B17" s="1"/>
      <c r="C17" s="380" t="s">
        <v>21</v>
      </c>
      <c r="D17" s="380"/>
      <c r="E17" s="83">
        <f>E10+E11+E13+E15+E16</f>
        <v>9</v>
      </c>
      <c r="F17" s="1"/>
      <c r="G17" s="53"/>
      <c r="H17" s="83">
        <f>SUM(H8:H16)</f>
        <v>2368.9700000000003</v>
      </c>
      <c r="I17" s="1">
        <f>SUM(I8:I16)</f>
        <v>1</v>
      </c>
      <c r="J17" s="1"/>
      <c r="K17" s="1"/>
      <c r="L17" s="83">
        <f t="shared" ref="L17:W17" si="0">SUM(L8:L16)</f>
        <v>0</v>
      </c>
      <c r="M17" s="83">
        <f t="shared" si="0"/>
        <v>0</v>
      </c>
      <c r="N17" s="83">
        <f t="shared" si="0"/>
        <v>0</v>
      </c>
      <c r="O17" s="83">
        <f>SUM(O8:O16)</f>
        <v>0</v>
      </c>
      <c r="P17" s="83">
        <f>SUM(P8:P16)</f>
        <v>0</v>
      </c>
      <c r="Q17" s="83">
        <f>SUM(Q8:Q16)</f>
        <v>0</v>
      </c>
      <c r="R17" s="83">
        <f>SUM(R8:R16)</f>
        <v>0</v>
      </c>
      <c r="S17" s="83">
        <f t="shared" si="0"/>
        <v>0</v>
      </c>
      <c r="T17" s="83">
        <f t="shared" si="0"/>
        <v>1</v>
      </c>
      <c r="U17" s="83">
        <f>SUM(U8:U16)</f>
        <v>2</v>
      </c>
      <c r="V17" s="83">
        <f t="shared" si="0"/>
        <v>2</v>
      </c>
      <c r="W17" s="88">
        <f t="shared" si="0"/>
        <v>1065.9100000000001</v>
      </c>
      <c r="X17" s="1"/>
    </row>
  </sheetData>
  <mergeCells count="49">
    <mergeCell ref="W8:W10"/>
    <mergeCell ref="W12:W13"/>
    <mergeCell ref="W14:W15"/>
    <mergeCell ref="H8:H10"/>
    <mergeCell ref="H12:H13"/>
    <mergeCell ref="H14:H15"/>
    <mergeCell ref="A3:V3"/>
    <mergeCell ref="A14:A15"/>
    <mergeCell ref="G14:G15"/>
    <mergeCell ref="B8:B10"/>
    <mergeCell ref="G8:G10"/>
    <mergeCell ref="B12:B13"/>
    <mergeCell ref="G12:G13"/>
    <mergeCell ref="A8:A10"/>
    <mergeCell ref="A12:A13"/>
    <mergeCell ref="J6:J7"/>
    <mergeCell ref="J12:J13"/>
    <mergeCell ref="C17:D17"/>
    <mergeCell ref="B14:B1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K6:K7"/>
    <mergeCell ref="A4:X4"/>
    <mergeCell ref="A2:X2"/>
    <mergeCell ref="J14:J15"/>
    <mergeCell ref="K14:K15"/>
    <mergeCell ref="J8:J10"/>
    <mergeCell ref="K8:K10"/>
    <mergeCell ref="W3:X3"/>
    <mergeCell ref="F5:F7"/>
    <mergeCell ref="W5:W7"/>
    <mergeCell ref="I5:V5"/>
    <mergeCell ref="O6:P6"/>
    <mergeCell ref="Q6:R6"/>
    <mergeCell ref="G5:G7"/>
    <mergeCell ref="S6:T6"/>
    <mergeCell ref="H5:H7"/>
    <mergeCell ref="U6:U7"/>
    <mergeCell ref="K12:K13"/>
  </mergeCells>
  <pageMargins left="0.23" right="0.118110236220472" top="1.22" bottom="0.15748031496063" header="0.67" footer="0.118110236220472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7"/>
  <sheetViews>
    <sheetView showGridLines="0" view="pageBreakPreview" zoomScale="59" zoomScaleNormal="55" zoomScaleSheetLayoutView="59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W47" sqref="W47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4.7109375" customWidth="1"/>
    <col min="6" max="6" width="26.42578125" customWidth="1"/>
    <col min="7" max="7" width="21.42578125" customWidth="1"/>
    <col min="8" max="8" width="15.5703125" customWidth="1"/>
    <col min="9" max="9" width="6.140625" style="182" hidden="1" customWidth="1"/>
    <col min="10" max="10" width="16.85546875" customWidth="1"/>
    <col min="11" max="11" width="17.5703125" customWidth="1"/>
    <col min="12" max="22" width="7.7109375" customWidth="1"/>
    <col min="23" max="23" width="14" customWidth="1"/>
    <col min="24" max="24" width="27.140625" customWidth="1"/>
  </cols>
  <sheetData>
    <row r="1" spans="1:24" ht="15.75">
      <c r="A1" s="312" t="s">
        <v>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4" ht="15.75">
      <c r="A2" s="318" t="s">
        <v>783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</row>
    <row r="3" spans="1:24" ht="15.75">
      <c r="A3" s="319" t="s">
        <v>829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0" t="str">
        <f>Summary!X3</f>
        <v>Date:-31.03.2015</v>
      </c>
      <c r="X3" s="311"/>
    </row>
    <row r="4" spans="1:24" ht="31.5" customHeight="1">
      <c r="A4" s="315" t="s">
        <v>843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7"/>
    </row>
    <row r="5" spans="1:24" ht="15" customHeight="1">
      <c r="A5" s="305" t="s">
        <v>0</v>
      </c>
      <c r="B5" s="303" t="s">
        <v>1</v>
      </c>
      <c r="C5" s="303" t="s">
        <v>2</v>
      </c>
      <c r="D5" s="303" t="s">
        <v>3</v>
      </c>
      <c r="E5" s="303" t="s">
        <v>0</v>
      </c>
      <c r="F5" s="303" t="s">
        <v>4</v>
      </c>
      <c r="G5" s="303" t="s">
        <v>5</v>
      </c>
      <c r="H5" s="303" t="s">
        <v>6</v>
      </c>
      <c r="I5" s="304" t="s">
        <v>16</v>
      </c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3" t="s">
        <v>20</v>
      </c>
      <c r="X5" s="313" t="s">
        <v>14</v>
      </c>
    </row>
    <row r="6" spans="1:24" ht="34.5" customHeight="1">
      <c r="A6" s="306"/>
      <c r="B6" s="303"/>
      <c r="C6" s="303"/>
      <c r="D6" s="303"/>
      <c r="E6" s="303"/>
      <c r="F6" s="303"/>
      <c r="G6" s="303"/>
      <c r="H6" s="303"/>
      <c r="I6" s="314" t="s">
        <v>7</v>
      </c>
      <c r="J6" s="305" t="s">
        <v>725</v>
      </c>
      <c r="K6" s="305" t="s">
        <v>743</v>
      </c>
      <c r="L6" s="304" t="s">
        <v>15</v>
      </c>
      <c r="M6" s="303" t="s">
        <v>10</v>
      </c>
      <c r="N6" s="303" t="s">
        <v>9</v>
      </c>
      <c r="O6" s="303" t="s">
        <v>17</v>
      </c>
      <c r="P6" s="303"/>
      <c r="Q6" s="303" t="s">
        <v>18</v>
      </c>
      <c r="R6" s="303"/>
      <c r="S6" s="303" t="s">
        <v>55</v>
      </c>
      <c r="T6" s="303"/>
      <c r="U6" s="303" t="s">
        <v>13</v>
      </c>
      <c r="V6" s="303" t="s">
        <v>8</v>
      </c>
      <c r="W6" s="303"/>
      <c r="X6" s="313"/>
    </row>
    <row r="7" spans="1:24" ht="24" customHeight="1">
      <c r="A7" s="307"/>
      <c r="B7" s="303"/>
      <c r="C7" s="303"/>
      <c r="D7" s="303"/>
      <c r="E7" s="303"/>
      <c r="F7" s="303"/>
      <c r="G7" s="303"/>
      <c r="H7" s="303"/>
      <c r="I7" s="314"/>
      <c r="J7" s="307"/>
      <c r="K7" s="307"/>
      <c r="L7" s="304"/>
      <c r="M7" s="303"/>
      <c r="N7" s="303"/>
      <c r="O7" s="36" t="s">
        <v>11</v>
      </c>
      <c r="P7" s="36" t="s">
        <v>12</v>
      </c>
      <c r="Q7" s="36" t="s">
        <v>11</v>
      </c>
      <c r="R7" s="36" t="s">
        <v>12</v>
      </c>
      <c r="S7" s="36" t="s">
        <v>11</v>
      </c>
      <c r="T7" s="36" t="s">
        <v>12</v>
      </c>
      <c r="U7" s="303"/>
      <c r="V7" s="303"/>
      <c r="W7" s="303"/>
      <c r="X7" s="313"/>
    </row>
    <row r="8" spans="1:24" ht="61.5" customHeight="1">
      <c r="A8" s="305">
        <v>1</v>
      </c>
      <c r="B8" s="292" t="s">
        <v>549</v>
      </c>
      <c r="C8" s="54" t="s">
        <v>504</v>
      </c>
      <c r="D8" s="55" t="s">
        <v>505</v>
      </c>
      <c r="E8" s="56">
        <v>1</v>
      </c>
      <c r="F8" s="55" t="s">
        <v>506</v>
      </c>
      <c r="G8" s="294" t="s">
        <v>687</v>
      </c>
      <c r="H8" s="292">
        <v>796.66</v>
      </c>
      <c r="I8" s="58">
        <v>1</v>
      </c>
      <c r="J8" s="294" t="s">
        <v>789</v>
      </c>
      <c r="K8" s="294" t="s">
        <v>727</v>
      </c>
      <c r="L8" s="70"/>
      <c r="M8" s="71"/>
      <c r="N8" s="71"/>
      <c r="O8" s="71"/>
      <c r="P8" s="71"/>
      <c r="Q8" s="71"/>
      <c r="R8" s="71"/>
      <c r="S8" s="71"/>
      <c r="T8" s="71"/>
      <c r="U8" s="71"/>
      <c r="V8" s="71"/>
      <c r="W8" s="292">
        <v>289.54000000000002</v>
      </c>
      <c r="X8" s="143" t="s">
        <v>747</v>
      </c>
    </row>
    <row r="9" spans="1:24" ht="42.75" customHeight="1">
      <c r="A9" s="306"/>
      <c r="B9" s="296"/>
      <c r="C9" s="54" t="s">
        <v>504</v>
      </c>
      <c r="D9" s="55" t="s">
        <v>507</v>
      </c>
      <c r="E9" s="56">
        <v>2</v>
      </c>
      <c r="F9" s="55" t="s">
        <v>508</v>
      </c>
      <c r="G9" s="297"/>
      <c r="H9" s="296"/>
      <c r="I9" s="58"/>
      <c r="J9" s="297"/>
      <c r="K9" s="297"/>
      <c r="L9" s="141"/>
      <c r="M9" s="141"/>
      <c r="N9" s="141"/>
      <c r="O9" s="141"/>
      <c r="P9" s="142">
        <v>1</v>
      </c>
      <c r="Q9" s="71"/>
      <c r="R9" s="71"/>
      <c r="S9" s="71"/>
      <c r="T9" s="71"/>
      <c r="U9" s="71"/>
      <c r="V9" s="71"/>
      <c r="W9" s="296"/>
      <c r="X9" s="143" t="s">
        <v>824</v>
      </c>
    </row>
    <row r="10" spans="1:24" ht="40.5">
      <c r="A10" s="307"/>
      <c r="B10" s="293"/>
      <c r="C10" s="54" t="s">
        <v>504</v>
      </c>
      <c r="D10" s="55" t="s">
        <v>509</v>
      </c>
      <c r="E10" s="56">
        <v>3</v>
      </c>
      <c r="F10" s="55" t="s">
        <v>510</v>
      </c>
      <c r="G10" s="295"/>
      <c r="H10" s="293"/>
      <c r="I10" s="58"/>
      <c r="J10" s="295"/>
      <c r="K10" s="295"/>
      <c r="L10" s="72"/>
      <c r="M10" s="72"/>
      <c r="N10" s="72"/>
      <c r="O10" s="72"/>
      <c r="P10" s="72"/>
      <c r="Q10" s="72"/>
      <c r="R10" s="72"/>
      <c r="S10" s="72"/>
      <c r="T10" s="72"/>
      <c r="U10" s="72">
        <v>1</v>
      </c>
      <c r="V10" s="71"/>
      <c r="W10" s="293"/>
      <c r="X10" s="143" t="s">
        <v>825</v>
      </c>
    </row>
    <row r="11" spans="1:24" ht="50.1" customHeight="1">
      <c r="A11" s="305">
        <v>2</v>
      </c>
      <c r="B11" s="292" t="s">
        <v>550</v>
      </c>
      <c r="C11" s="54" t="s">
        <v>504</v>
      </c>
      <c r="D11" s="55" t="s">
        <v>511</v>
      </c>
      <c r="E11" s="56">
        <v>1</v>
      </c>
      <c r="F11" s="55" t="s">
        <v>512</v>
      </c>
      <c r="G11" s="294" t="s">
        <v>680</v>
      </c>
      <c r="H11" s="292">
        <v>802.81</v>
      </c>
      <c r="I11" s="58"/>
      <c r="J11" s="294" t="s">
        <v>729</v>
      </c>
      <c r="K11" s="294" t="s">
        <v>727</v>
      </c>
      <c r="L11" s="72"/>
      <c r="M11" s="72"/>
      <c r="N11" s="72"/>
      <c r="O11" s="72"/>
      <c r="P11" s="72"/>
      <c r="Q11" s="72"/>
      <c r="R11" s="72">
        <v>1</v>
      </c>
      <c r="S11" s="71"/>
      <c r="T11" s="71"/>
      <c r="U11" s="71"/>
      <c r="V11" s="71"/>
      <c r="W11" s="292">
        <v>347.61</v>
      </c>
      <c r="X11" s="121"/>
    </row>
    <row r="12" spans="1:24" ht="50.1" customHeight="1">
      <c r="A12" s="306"/>
      <c r="B12" s="296"/>
      <c r="C12" s="54" t="s">
        <v>504</v>
      </c>
      <c r="D12" s="55" t="s">
        <v>513</v>
      </c>
      <c r="E12" s="56">
        <v>2</v>
      </c>
      <c r="F12" s="55" t="s">
        <v>514</v>
      </c>
      <c r="G12" s="297"/>
      <c r="H12" s="296"/>
      <c r="I12" s="58"/>
      <c r="J12" s="297"/>
      <c r="K12" s="297"/>
      <c r="L12" s="72"/>
      <c r="M12" s="72"/>
      <c r="N12" s="72"/>
      <c r="O12" s="72"/>
      <c r="P12" s="72"/>
      <c r="Q12" s="72"/>
      <c r="R12" s="72"/>
      <c r="S12" s="72"/>
      <c r="T12" s="73">
        <v>1</v>
      </c>
      <c r="U12" s="71"/>
      <c r="V12" s="71"/>
      <c r="W12" s="296"/>
      <c r="X12" s="122"/>
    </row>
    <row r="13" spans="1:24" ht="64.5" customHeight="1">
      <c r="A13" s="307"/>
      <c r="B13" s="293"/>
      <c r="C13" s="54" t="s">
        <v>504</v>
      </c>
      <c r="D13" s="55" t="s">
        <v>515</v>
      </c>
      <c r="E13" s="56">
        <v>3</v>
      </c>
      <c r="F13" s="55" t="s">
        <v>516</v>
      </c>
      <c r="G13" s="295"/>
      <c r="H13" s="293"/>
      <c r="I13" s="58"/>
      <c r="J13" s="295"/>
      <c r="K13" s="295"/>
      <c r="L13" s="223"/>
      <c r="M13" s="224">
        <v>1</v>
      </c>
      <c r="N13" s="71"/>
      <c r="O13" s="71"/>
      <c r="P13" s="71"/>
      <c r="Q13" s="71"/>
      <c r="R13" s="71"/>
      <c r="S13" s="71"/>
      <c r="T13" s="71"/>
      <c r="U13" s="71"/>
      <c r="V13" s="71"/>
      <c r="W13" s="293"/>
      <c r="X13" s="143" t="s">
        <v>838</v>
      </c>
    </row>
    <row r="14" spans="1:24" ht="50.1" customHeight="1">
      <c r="A14" s="305">
        <v>3</v>
      </c>
      <c r="B14" s="292" t="s">
        <v>551</v>
      </c>
      <c r="C14" s="54" t="s">
        <v>504</v>
      </c>
      <c r="D14" s="55" t="s">
        <v>517</v>
      </c>
      <c r="E14" s="56">
        <v>1</v>
      </c>
      <c r="F14" s="55" t="s">
        <v>518</v>
      </c>
      <c r="G14" s="294" t="s">
        <v>677</v>
      </c>
      <c r="H14" s="292">
        <v>537.5</v>
      </c>
      <c r="I14" s="58"/>
      <c r="J14" s="58"/>
      <c r="K14" s="58"/>
      <c r="L14" s="72"/>
      <c r="M14" s="72"/>
      <c r="N14" s="72"/>
      <c r="O14" s="72"/>
      <c r="P14" s="72"/>
      <c r="Q14" s="72"/>
      <c r="R14" s="73">
        <v>1</v>
      </c>
      <c r="S14" s="71"/>
      <c r="T14" s="71"/>
      <c r="U14" s="71"/>
      <c r="V14" s="71"/>
      <c r="W14" s="292">
        <v>172.33</v>
      </c>
      <c r="X14" s="143" t="s">
        <v>748</v>
      </c>
    </row>
    <row r="15" spans="1:24" ht="50.1" customHeight="1">
      <c r="A15" s="307"/>
      <c r="B15" s="293"/>
      <c r="C15" s="54" t="s">
        <v>504</v>
      </c>
      <c r="D15" s="55" t="s">
        <v>519</v>
      </c>
      <c r="E15" s="56">
        <v>2</v>
      </c>
      <c r="F15" s="55" t="s">
        <v>520</v>
      </c>
      <c r="G15" s="295"/>
      <c r="H15" s="293"/>
      <c r="I15" s="58"/>
      <c r="J15" s="58"/>
      <c r="K15" s="58"/>
      <c r="L15" s="72"/>
      <c r="M15" s="72"/>
      <c r="N15" s="72">
        <v>1</v>
      </c>
      <c r="O15" s="71"/>
      <c r="P15" s="71"/>
      <c r="Q15" s="71"/>
      <c r="R15" s="71"/>
      <c r="S15" s="71"/>
      <c r="T15" s="71"/>
      <c r="U15" s="71"/>
      <c r="V15" s="71"/>
      <c r="W15" s="293"/>
      <c r="X15" s="143" t="s">
        <v>826</v>
      </c>
    </row>
    <row r="16" spans="1:24" ht="50.1" customHeight="1">
      <c r="A16" s="305">
        <v>4</v>
      </c>
      <c r="B16" s="292" t="s">
        <v>552</v>
      </c>
      <c r="C16" s="54" t="s">
        <v>504</v>
      </c>
      <c r="D16" s="55" t="s">
        <v>521</v>
      </c>
      <c r="E16" s="56">
        <v>1</v>
      </c>
      <c r="F16" s="55" t="s">
        <v>522</v>
      </c>
      <c r="G16" s="294" t="s">
        <v>677</v>
      </c>
      <c r="H16" s="292">
        <v>535.16999999999996</v>
      </c>
      <c r="I16" s="58">
        <v>1</v>
      </c>
      <c r="J16" s="58"/>
      <c r="K16" s="58"/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292">
        <v>162.25</v>
      </c>
      <c r="X16" s="143" t="s">
        <v>722</v>
      </c>
    </row>
    <row r="17" spans="1:24" ht="50.1" customHeight="1">
      <c r="A17" s="307"/>
      <c r="B17" s="293"/>
      <c r="C17" s="54" t="s">
        <v>504</v>
      </c>
      <c r="D17" s="55" t="s">
        <v>523</v>
      </c>
      <c r="E17" s="56">
        <v>2</v>
      </c>
      <c r="F17" s="55" t="s">
        <v>524</v>
      </c>
      <c r="G17" s="295"/>
      <c r="H17" s="293"/>
      <c r="I17" s="58"/>
      <c r="J17" s="58"/>
      <c r="K17" s="58"/>
      <c r="L17" s="72"/>
      <c r="M17" s="72"/>
      <c r="N17" s="72"/>
      <c r="O17" s="72"/>
      <c r="P17" s="72"/>
      <c r="Q17" s="72"/>
      <c r="R17" s="72"/>
      <c r="S17" s="72"/>
      <c r="T17" s="73">
        <v>1</v>
      </c>
      <c r="U17" s="71"/>
      <c r="V17" s="71"/>
      <c r="W17" s="293"/>
      <c r="X17" s="121"/>
    </row>
    <row r="18" spans="1:24" ht="50.1" customHeight="1">
      <c r="A18" s="305">
        <v>5</v>
      </c>
      <c r="B18" s="292" t="s">
        <v>553</v>
      </c>
      <c r="C18" s="54" t="s">
        <v>504</v>
      </c>
      <c r="D18" s="55" t="s">
        <v>525</v>
      </c>
      <c r="E18" s="56">
        <v>1</v>
      </c>
      <c r="F18" s="55" t="s">
        <v>526</v>
      </c>
      <c r="G18" s="294" t="s">
        <v>688</v>
      </c>
      <c r="H18" s="292">
        <v>786.93</v>
      </c>
      <c r="I18" s="58"/>
      <c r="J18" s="294" t="s">
        <v>790</v>
      </c>
      <c r="K18" s="294" t="s">
        <v>727</v>
      </c>
      <c r="L18" s="72"/>
      <c r="M18" s="72"/>
      <c r="N18" s="72"/>
      <c r="O18" s="72"/>
      <c r="P18" s="72"/>
      <c r="Q18" s="72"/>
      <c r="R18" s="72"/>
      <c r="S18" s="72"/>
      <c r="T18" s="73">
        <v>1</v>
      </c>
      <c r="U18" s="71"/>
      <c r="V18" s="71"/>
      <c r="W18" s="292">
        <v>535.74</v>
      </c>
      <c r="X18" s="122"/>
    </row>
    <row r="19" spans="1:24" ht="50.1" customHeight="1">
      <c r="A19" s="306"/>
      <c r="B19" s="296"/>
      <c r="C19" s="54" t="s">
        <v>504</v>
      </c>
      <c r="D19" s="55" t="s">
        <v>527</v>
      </c>
      <c r="E19" s="56">
        <v>2</v>
      </c>
      <c r="F19" s="55" t="s">
        <v>528</v>
      </c>
      <c r="G19" s="297"/>
      <c r="H19" s="296"/>
      <c r="I19" s="58"/>
      <c r="J19" s="297"/>
      <c r="K19" s="297"/>
      <c r="L19" s="72"/>
      <c r="M19" s="72"/>
      <c r="N19" s="72"/>
      <c r="O19" s="72"/>
      <c r="P19" s="72"/>
      <c r="Q19" s="72"/>
      <c r="R19" s="73">
        <v>1</v>
      </c>
      <c r="S19" s="71"/>
      <c r="T19" s="71"/>
      <c r="U19" s="71"/>
      <c r="V19" s="71"/>
      <c r="W19" s="296"/>
      <c r="X19" s="121"/>
    </row>
    <row r="20" spans="1:24" ht="50.1" customHeight="1">
      <c r="A20" s="307"/>
      <c r="B20" s="293"/>
      <c r="C20" s="54" t="s">
        <v>504</v>
      </c>
      <c r="D20" s="55" t="s">
        <v>529</v>
      </c>
      <c r="E20" s="56">
        <v>3</v>
      </c>
      <c r="F20" s="55" t="s">
        <v>530</v>
      </c>
      <c r="G20" s="295"/>
      <c r="H20" s="293"/>
      <c r="I20" s="58"/>
      <c r="J20" s="295"/>
      <c r="K20" s="295"/>
      <c r="L20" s="72"/>
      <c r="M20" s="72"/>
      <c r="N20" s="72"/>
      <c r="O20" s="72"/>
      <c r="P20" s="72"/>
      <c r="Q20" s="72"/>
      <c r="R20" s="72"/>
      <c r="S20" s="72"/>
      <c r="T20" s="72"/>
      <c r="U20" s="73">
        <v>1</v>
      </c>
      <c r="V20" s="71"/>
      <c r="W20" s="293"/>
      <c r="X20" s="122"/>
    </row>
    <row r="21" spans="1:24" ht="50.1" customHeight="1">
      <c r="A21" s="305">
        <v>6</v>
      </c>
      <c r="B21" s="292" t="s">
        <v>554</v>
      </c>
      <c r="C21" s="54" t="s">
        <v>504</v>
      </c>
      <c r="D21" s="55" t="s">
        <v>531</v>
      </c>
      <c r="E21" s="56">
        <v>1</v>
      </c>
      <c r="F21" s="55" t="s">
        <v>532</v>
      </c>
      <c r="G21" s="294" t="s">
        <v>688</v>
      </c>
      <c r="H21" s="292">
        <v>791.15</v>
      </c>
      <c r="I21" s="58"/>
      <c r="J21" s="294" t="s">
        <v>728</v>
      </c>
      <c r="K21" s="294" t="s">
        <v>727</v>
      </c>
      <c r="L21" s="72"/>
      <c r="M21" s="72"/>
      <c r="N21" s="72"/>
      <c r="O21" s="72"/>
      <c r="P21" s="73">
        <v>1</v>
      </c>
      <c r="Q21" s="71"/>
      <c r="R21" s="71"/>
      <c r="S21" s="71"/>
      <c r="T21" s="71"/>
      <c r="U21" s="71"/>
      <c r="V21" s="71"/>
      <c r="W21" s="292">
        <v>364.62</v>
      </c>
      <c r="X21" s="122"/>
    </row>
    <row r="22" spans="1:24" ht="50.1" customHeight="1">
      <c r="A22" s="306"/>
      <c r="B22" s="296"/>
      <c r="C22" s="54" t="s">
        <v>504</v>
      </c>
      <c r="D22" s="55" t="s">
        <v>533</v>
      </c>
      <c r="E22" s="56">
        <v>2</v>
      </c>
      <c r="F22" s="55" t="s">
        <v>534</v>
      </c>
      <c r="G22" s="297"/>
      <c r="H22" s="296"/>
      <c r="I22" s="58"/>
      <c r="J22" s="297"/>
      <c r="K22" s="297"/>
      <c r="L22" s="72"/>
      <c r="M22" s="72"/>
      <c r="N22" s="72"/>
      <c r="O22" s="72"/>
      <c r="P22" s="72"/>
      <c r="Q22" s="72"/>
      <c r="R22" s="72"/>
      <c r="S22" s="72"/>
      <c r="T22" s="72"/>
      <c r="U22" s="73">
        <v>1</v>
      </c>
      <c r="V22" s="71"/>
      <c r="W22" s="296"/>
      <c r="X22" s="121"/>
    </row>
    <row r="23" spans="1:24" ht="50.1" customHeight="1">
      <c r="A23" s="307"/>
      <c r="B23" s="293"/>
      <c r="C23" s="54" t="s">
        <v>504</v>
      </c>
      <c r="D23" s="55" t="s">
        <v>535</v>
      </c>
      <c r="E23" s="56">
        <v>3</v>
      </c>
      <c r="F23" s="55" t="s">
        <v>536</v>
      </c>
      <c r="G23" s="295"/>
      <c r="H23" s="293"/>
      <c r="I23" s="58"/>
      <c r="J23" s="295"/>
      <c r="K23" s="295"/>
      <c r="L23" s="72"/>
      <c r="M23" s="72"/>
      <c r="N23" s="72"/>
      <c r="O23" s="72">
        <v>1</v>
      </c>
      <c r="P23" s="71"/>
      <c r="Q23" s="71"/>
      <c r="R23" s="71"/>
      <c r="S23" s="71"/>
      <c r="T23" s="71"/>
      <c r="U23" s="71"/>
      <c r="V23" s="71"/>
      <c r="W23" s="293"/>
      <c r="X23" s="121" t="s">
        <v>791</v>
      </c>
    </row>
    <row r="24" spans="1:24" ht="50.1" customHeight="1">
      <c r="A24" s="308">
        <v>7</v>
      </c>
      <c r="B24" s="292" t="s">
        <v>102</v>
      </c>
      <c r="C24" s="54" t="s">
        <v>33</v>
      </c>
      <c r="D24" s="54" t="s">
        <v>103</v>
      </c>
      <c r="E24" s="59">
        <v>1</v>
      </c>
      <c r="F24" s="60" t="s">
        <v>104</v>
      </c>
      <c r="G24" s="294" t="s">
        <v>850</v>
      </c>
      <c r="H24" s="292">
        <v>513.97</v>
      </c>
      <c r="I24" s="76">
        <v>1</v>
      </c>
      <c r="J24" s="61"/>
      <c r="K24" s="61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292"/>
      <c r="X24" s="123"/>
    </row>
    <row r="25" spans="1:24" ht="50.1" customHeight="1">
      <c r="A25" s="309"/>
      <c r="B25" s="293"/>
      <c r="C25" s="54" t="s">
        <v>33</v>
      </c>
      <c r="D25" s="54" t="s">
        <v>105</v>
      </c>
      <c r="E25" s="59">
        <v>2</v>
      </c>
      <c r="F25" s="55" t="s">
        <v>106</v>
      </c>
      <c r="G25" s="295"/>
      <c r="H25" s="293"/>
      <c r="I25" s="76">
        <v>1</v>
      </c>
      <c r="J25" s="61"/>
      <c r="K25" s="61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293"/>
      <c r="X25" s="123"/>
    </row>
    <row r="26" spans="1:24" ht="50.1" customHeight="1">
      <c r="A26" s="308">
        <v>8</v>
      </c>
      <c r="B26" s="292" t="s">
        <v>107</v>
      </c>
      <c r="C26" s="54" t="s">
        <v>33</v>
      </c>
      <c r="D26" s="54" t="s">
        <v>108</v>
      </c>
      <c r="E26" s="59">
        <v>1</v>
      </c>
      <c r="F26" s="55" t="s">
        <v>109</v>
      </c>
      <c r="G26" s="294" t="s">
        <v>673</v>
      </c>
      <c r="H26" s="292">
        <v>766.06</v>
      </c>
      <c r="I26" s="76"/>
      <c r="J26" s="61"/>
      <c r="K26" s="61"/>
      <c r="L26" s="75"/>
      <c r="M26" s="75"/>
      <c r="N26" s="75"/>
      <c r="O26" s="75"/>
      <c r="P26" s="75"/>
      <c r="Q26" s="75"/>
      <c r="R26" s="75">
        <v>1</v>
      </c>
      <c r="S26" s="74"/>
      <c r="T26" s="74"/>
      <c r="U26" s="74"/>
      <c r="V26" s="74"/>
      <c r="W26" s="292">
        <v>156.63999999999999</v>
      </c>
      <c r="X26" s="123"/>
    </row>
    <row r="27" spans="1:24" ht="50.1" customHeight="1">
      <c r="A27" s="320"/>
      <c r="B27" s="296"/>
      <c r="C27" s="54" t="s">
        <v>33</v>
      </c>
      <c r="D27" s="54" t="s">
        <v>110</v>
      </c>
      <c r="E27" s="59">
        <v>2</v>
      </c>
      <c r="F27" s="55" t="s">
        <v>111</v>
      </c>
      <c r="G27" s="297"/>
      <c r="H27" s="296"/>
      <c r="I27" s="76">
        <v>1</v>
      </c>
      <c r="J27" s="61"/>
      <c r="K27" s="61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296"/>
      <c r="X27" s="123" t="s">
        <v>794</v>
      </c>
    </row>
    <row r="28" spans="1:24" ht="50.1" customHeight="1">
      <c r="A28" s="309"/>
      <c r="B28" s="293"/>
      <c r="C28" s="54" t="s">
        <v>33</v>
      </c>
      <c r="D28" s="54" t="s">
        <v>112</v>
      </c>
      <c r="E28" s="59">
        <v>3</v>
      </c>
      <c r="F28" s="55" t="s">
        <v>113</v>
      </c>
      <c r="G28" s="295"/>
      <c r="H28" s="293"/>
      <c r="I28" s="76"/>
      <c r="J28" s="61"/>
      <c r="K28" s="61"/>
      <c r="L28" s="75"/>
      <c r="M28" s="75"/>
      <c r="N28" s="75">
        <v>1</v>
      </c>
      <c r="O28" s="74"/>
      <c r="P28" s="74"/>
      <c r="Q28" s="74"/>
      <c r="R28" s="74"/>
      <c r="S28" s="74"/>
      <c r="T28" s="74"/>
      <c r="U28" s="74"/>
      <c r="V28" s="74"/>
      <c r="W28" s="293"/>
      <c r="X28" s="123" t="s">
        <v>795</v>
      </c>
    </row>
    <row r="29" spans="1:24" ht="50.1" customHeight="1">
      <c r="A29" s="308">
        <v>9</v>
      </c>
      <c r="B29" s="292" t="s">
        <v>114</v>
      </c>
      <c r="C29" s="54" t="s">
        <v>33</v>
      </c>
      <c r="D29" s="54" t="s">
        <v>115</v>
      </c>
      <c r="E29" s="59">
        <v>1</v>
      </c>
      <c r="F29" s="55" t="s">
        <v>116</v>
      </c>
      <c r="G29" s="294" t="s">
        <v>674</v>
      </c>
      <c r="H29" s="292">
        <v>512.54999999999995</v>
      </c>
      <c r="I29" s="76"/>
      <c r="J29" s="294" t="s">
        <v>796</v>
      </c>
      <c r="K29" s="292" t="s">
        <v>727</v>
      </c>
      <c r="L29" s="75"/>
      <c r="M29" s="75"/>
      <c r="N29" s="75"/>
      <c r="O29" s="75"/>
      <c r="P29" s="75"/>
      <c r="Q29" s="75"/>
      <c r="R29" s="75"/>
      <c r="S29" s="75"/>
      <c r="T29" s="75"/>
      <c r="U29" s="75">
        <v>1</v>
      </c>
      <c r="W29" s="292">
        <v>412.35</v>
      </c>
      <c r="X29" s="123"/>
    </row>
    <row r="30" spans="1:24" ht="34.5" customHeight="1">
      <c r="A30" s="309"/>
      <c r="B30" s="293"/>
      <c r="C30" s="54" t="s">
        <v>33</v>
      </c>
      <c r="D30" s="54" t="s">
        <v>117</v>
      </c>
      <c r="E30" s="59">
        <v>2</v>
      </c>
      <c r="F30" s="55" t="s">
        <v>118</v>
      </c>
      <c r="G30" s="295"/>
      <c r="H30" s="293"/>
      <c r="I30" s="76"/>
      <c r="J30" s="295"/>
      <c r="K30" s="293"/>
      <c r="L30" s="75"/>
      <c r="M30" s="75"/>
      <c r="N30" s="75"/>
      <c r="O30" s="75"/>
      <c r="P30" s="75"/>
      <c r="Q30" s="75"/>
      <c r="R30" s="75"/>
      <c r="S30" s="75"/>
      <c r="T30" s="75"/>
      <c r="U30" s="75">
        <v>1</v>
      </c>
      <c r="V30" s="74"/>
      <c r="W30" s="293"/>
      <c r="X30" s="123" t="s">
        <v>748</v>
      </c>
    </row>
    <row r="31" spans="1:24" ht="40.5" customHeight="1">
      <c r="A31" s="308">
        <v>10</v>
      </c>
      <c r="B31" s="292" t="s">
        <v>119</v>
      </c>
      <c r="C31" s="54" t="s">
        <v>33</v>
      </c>
      <c r="D31" s="54" t="s">
        <v>120</v>
      </c>
      <c r="E31" s="59">
        <v>1</v>
      </c>
      <c r="F31" s="55" t="s">
        <v>121</v>
      </c>
      <c r="G31" s="294" t="s">
        <v>675</v>
      </c>
      <c r="H31" s="292">
        <v>512</v>
      </c>
      <c r="I31" s="76"/>
      <c r="J31" s="292" t="s">
        <v>730</v>
      </c>
      <c r="K31" s="292" t="s">
        <v>727</v>
      </c>
      <c r="L31" s="75"/>
      <c r="M31" s="75"/>
      <c r="N31" s="75"/>
      <c r="O31" s="75"/>
      <c r="P31" s="75"/>
      <c r="Q31" s="75"/>
      <c r="R31" s="75"/>
      <c r="S31" s="75"/>
      <c r="T31" s="75">
        <v>1</v>
      </c>
      <c r="U31" s="74"/>
      <c r="V31" s="74"/>
      <c r="W31" s="292">
        <v>254.49</v>
      </c>
      <c r="X31" s="123"/>
    </row>
    <row r="32" spans="1:24" ht="50.1" customHeight="1">
      <c r="A32" s="309"/>
      <c r="B32" s="293"/>
      <c r="C32" s="54" t="s">
        <v>33</v>
      </c>
      <c r="D32" s="54" t="s">
        <v>122</v>
      </c>
      <c r="E32" s="59">
        <v>2</v>
      </c>
      <c r="F32" s="60" t="s">
        <v>749</v>
      </c>
      <c r="G32" s="295"/>
      <c r="H32" s="293"/>
      <c r="I32" s="76"/>
      <c r="J32" s="293"/>
      <c r="K32" s="293"/>
      <c r="L32" s="75"/>
      <c r="M32" s="75"/>
      <c r="N32" s="75"/>
      <c r="O32" s="75"/>
      <c r="P32" s="75">
        <v>1</v>
      </c>
      <c r="Q32" s="74"/>
      <c r="R32" s="74"/>
      <c r="S32" s="74"/>
      <c r="T32" s="74"/>
      <c r="U32" s="74"/>
      <c r="V32" s="74"/>
      <c r="W32" s="293"/>
      <c r="X32" s="123" t="s">
        <v>748</v>
      </c>
    </row>
    <row r="33" spans="1:24" ht="50.1" customHeight="1">
      <c r="A33" s="308">
        <v>11</v>
      </c>
      <c r="B33" s="292" t="s">
        <v>123</v>
      </c>
      <c r="C33" s="54" t="s">
        <v>43</v>
      </c>
      <c r="D33" s="55" t="s">
        <v>124</v>
      </c>
      <c r="E33" s="56">
        <v>1</v>
      </c>
      <c r="F33" s="55" t="s">
        <v>125</v>
      </c>
      <c r="G33" s="294" t="s">
        <v>678</v>
      </c>
      <c r="H33" s="292">
        <v>498.1</v>
      </c>
      <c r="I33" s="76">
        <v>1</v>
      </c>
      <c r="J33" s="62"/>
      <c r="K33" s="62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300"/>
      <c r="X33" s="298" t="s">
        <v>797</v>
      </c>
    </row>
    <row r="34" spans="1:24" ht="50.1" customHeight="1">
      <c r="A34" s="309"/>
      <c r="B34" s="293"/>
      <c r="C34" s="54" t="s">
        <v>43</v>
      </c>
      <c r="D34" s="55" t="s">
        <v>126</v>
      </c>
      <c r="E34" s="56">
        <v>2</v>
      </c>
      <c r="F34" s="55" t="s">
        <v>127</v>
      </c>
      <c r="G34" s="295"/>
      <c r="H34" s="293"/>
      <c r="I34" s="76">
        <v>1</v>
      </c>
      <c r="J34" s="62"/>
      <c r="K34" s="62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301"/>
      <c r="X34" s="299"/>
    </row>
    <row r="35" spans="1:24" ht="50.1" customHeight="1">
      <c r="A35" s="308">
        <v>12</v>
      </c>
      <c r="B35" s="292" t="s">
        <v>128</v>
      </c>
      <c r="C35" s="54" t="s">
        <v>43</v>
      </c>
      <c r="D35" s="55" t="s">
        <v>129</v>
      </c>
      <c r="E35" s="56">
        <v>1</v>
      </c>
      <c r="F35" s="55" t="s">
        <v>130</v>
      </c>
      <c r="G35" s="321" t="s">
        <v>676</v>
      </c>
      <c r="H35" s="292">
        <v>503.36</v>
      </c>
      <c r="I35" s="76"/>
      <c r="J35" s="294" t="s">
        <v>798</v>
      </c>
      <c r="K35" s="292" t="s">
        <v>727</v>
      </c>
      <c r="L35" s="75"/>
      <c r="M35" s="75"/>
      <c r="N35" s="75"/>
      <c r="O35" s="75"/>
      <c r="P35" s="75"/>
      <c r="Q35" s="75"/>
      <c r="R35" s="75"/>
      <c r="S35" s="75"/>
      <c r="T35" s="75"/>
      <c r="U35" s="75">
        <v>1</v>
      </c>
      <c r="V35" s="74"/>
      <c r="W35" s="292">
        <v>362.16</v>
      </c>
      <c r="X35" s="123" t="s">
        <v>748</v>
      </c>
    </row>
    <row r="36" spans="1:24" ht="50.1" customHeight="1">
      <c r="A36" s="309"/>
      <c r="B36" s="293"/>
      <c r="C36" s="54" t="s">
        <v>43</v>
      </c>
      <c r="D36" s="54" t="s">
        <v>131</v>
      </c>
      <c r="E36" s="59">
        <v>2</v>
      </c>
      <c r="F36" s="55" t="s">
        <v>132</v>
      </c>
      <c r="G36" s="322"/>
      <c r="H36" s="293"/>
      <c r="I36" s="76"/>
      <c r="J36" s="295"/>
      <c r="K36" s="293"/>
      <c r="L36" s="75"/>
      <c r="M36" s="75"/>
      <c r="N36" s="75"/>
      <c r="O36" s="75"/>
      <c r="P36" s="75"/>
      <c r="Q36" s="75"/>
      <c r="R36" s="75"/>
      <c r="S36" s="75"/>
      <c r="T36" s="75"/>
      <c r="U36" s="75">
        <v>1</v>
      </c>
      <c r="V36" s="74"/>
      <c r="W36" s="293"/>
      <c r="X36" s="123"/>
    </row>
    <row r="37" spans="1:24" ht="69.75" customHeight="1">
      <c r="A37" s="308">
        <v>13</v>
      </c>
      <c r="B37" s="292" t="s">
        <v>133</v>
      </c>
      <c r="C37" s="54" t="s">
        <v>43</v>
      </c>
      <c r="D37" s="55" t="s">
        <v>134</v>
      </c>
      <c r="E37" s="56">
        <v>1</v>
      </c>
      <c r="F37" s="55" t="s">
        <v>135</v>
      </c>
      <c r="G37" s="294" t="s">
        <v>677</v>
      </c>
      <c r="H37" s="292">
        <v>504.28</v>
      </c>
      <c r="I37" s="76">
        <v>1</v>
      </c>
      <c r="J37" s="294" t="s">
        <v>799</v>
      </c>
      <c r="K37" s="292" t="s">
        <v>727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292">
        <v>181.93</v>
      </c>
      <c r="X37" s="123" t="s">
        <v>785</v>
      </c>
    </row>
    <row r="38" spans="1:24" ht="50.1" customHeight="1">
      <c r="A38" s="309"/>
      <c r="B38" s="293"/>
      <c r="C38" s="54" t="s">
        <v>43</v>
      </c>
      <c r="D38" s="55" t="s">
        <v>136</v>
      </c>
      <c r="E38" s="56">
        <v>2</v>
      </c>
      <c r="F38" s="60" t="s">
        <v>137</v>
      </c>
      <c r="G38" s="295"/>
      <c r="H38" s="293"/>
      <c r="I38" s="76"/>
      <c r="J38" s="295"/>
      <c r="K38" s="293"/>
      <c r="L38" s="75"/>
      <c r="M38" s="75"/>
      <c r="N38" s="75"/>
      <c r="O38" s="75"/>
      <c r="P38" s="75"/>
      <c r="Q38" s="75"/>
      <c r="R38" s="75"/>
      <c r="S38" s="75"/>
      <c r="T38" s="75"/>
      <c r="U38" s="75">
        <v>1</v>
      </c>
      <c r="V38" s="74"/>
      <c r="W38" s="293"/>
      <c r="X38" s="123"/>
    </row>
    <row r="39" spans="1:24" ht="50.1" customHeight="1">
      <c r="A39" s="308">
        <v>14</v>
      </c>
      <c r="B39" s="292" t="s">
        <v>138</v>
      </c>
      <c r="C39" s="54" t="s">
        <v>43</v>
      </c>
      <c r="D39" s="55" t="s">
        <v>139</v>
      </c>
      <c r="E39" s="56">
        <v>1</v>
      </c>
      <c r="F39" s="55" t="s">
        <v>140</v>
      </c>
      <c r="G39" s="294" t="s">
        <v>678</v>
      </c>
      <c r="H39" s="292">
        <v>500.94</v>
      </c>
      <c r="I39" s="76"/>
      <c r="J39" s="294" t="s">
        <v>800</v>
      </c>
      <c r="K39" s="292" t="s">
        <v>727</v>
      </c>
      <c r="L39" s="75"/>
      <c r="M39" s="75"/>
      <c r="N39" s="75"/>
      <c r="O39" s="75"/>
      <c r="P39" s="75"/>
      <c r="Q39" s="75"/>
      <c r="R39" s="75"/>
      <c r="S39" s="75"/>
      <c r="T39" s="75"/>
      <c r="U39" s="75">
        <v>1</v>
      </c>
      <c r="V39" s="74"/>
      <c r="W39" s="292">
        <v>447.87</v>
      </c>
      <c r="X39" s="123"/>
    </row>
    <row r="40" spans="1:24" ht="50.1" customHeight="1">
      <c r="A40" s="309"/>
      <c r="B40" s="293"/>
      <c r="C40" s="54" t="s">
        <v>43</v>
      </c>
      <c r="D40" s="55" t="s">
        <v>141</v>
      </c>
      <c r="E40" s="56">
        <v>2</v>
      </c>
      <c r="F40" s="55" t="s">
        <v>142</v>
      </c>
      <c r="G40" s="295"/>
      <c r="H40" s="293"/>
      <c r="I40" s="76"/>
      <c r="J40" s="295"/>
      <c r="K40" s="293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>
        <v>1</v>
      </c>
      <c r="W40" s="293"/>
      <c r="X40" s="123"/>
    </row>
    <row r="41" spans="1:24" ht="40.5">
      <c r="A41" s="308">
        <v>15</v>
      </c>
      <c r="B41" s="292" t="s">
        <v>143</v>
      </c>
      <c r="C41" s="54" t="s">
        <v>43</v>
      </c>
      <c r="D41" s="55" t="s">
        <v>144</v>
      </c>
      <c r="E41" s="56">
        <v>1</v>
      </c>
      <c r="F41" s="60" t="s">
        <v>145</v>
      </c>
      <c r="G41" s="294" t="s">
        <v>679</v>
      </c>
      <c r="H41" s="292">
        <v>748.65</v>
      </c>
      <c r="I41" s="76"/>
      <c r="J41" s="294" t="s">
        <v>801</v>
      </c>
      <c r="K41" s="292" t="s">
        <v>727</v>
      </c>
      <c r="L41" s="75"/>
      <c r="M41" s="75"/>
      <c r="N41" s="75"/>
      <c r="O41" s="75"/>
      <c r="P41" s="75"/>
      <c r="Q41" s="75"/>
      <c r="R41" s="75"/>
      <c r="S41" s="75"/>
      <c r="T41" s="75"/>
      <c r="U41" s="75">
        <v>1</v>
      </c>
      <c r="V41" s="74"/>
      <c r="W41" s="292">
        <v>579.15</v>
      </c>
      <c r="X41" s="123" t="s">
        <v>748</v>
      </c>
    </row>
    <row r="42" spans="1:24" ht="35.1" customHeight="1">
      <c r="A42" s="320"/>
      <c r="B42" s="296"/>
      <c r="C42" s="54" t="s">
        <v>43</v>
      </c>
      <c r="D42" s="55" t="s">
        <v>146</v>
      </c>
      <c r="E42" s="56">
        <v>2</v>
      </c>
      <c r="F42" s="55" t="s">
        <v>147</v>
      </c>
      <c r="G42" s="297"/>
      <c r="H42" s="296"/>
      <c r="I42" s="76"/>
      <c r="J42" s="297"/>
      <c r="K42" s="296"/>
      <c r="L42" s="75"/>
      <c r="M42" s="75"/>
      <c r="N42" s="75"/>
      <c r="O42" s="75"/>
      <c r="P42" s="75"/>
      <c r="Q42" s="75"/>
      <c r="R42" s="75"/>
      <c r="S42" s="75">
        <v>1</v>
      </c>
      <c r="T42" s="74"/>
      <c r="U42" s="74"/>
      <c r="V42" s="74"/>
      <c r="W42" s="296"/>
      <c r="X42" s="123"/>
    </row>
    <row r="43" spans="1:24" ht="50.1" customHeight="1">
      <c r="A43" s="309"/>
      <c r="B43" s="293"/>
      <c r="C43" s="54" t="s">
        <v>43</v>
      </c>
      <c r="D43" s="55" t="s">
        <v>148</v>
      </c>
      <c r="E43" s="56">
        <v>3</v>
      </c>
      <c r="F43" s="55" t="s">
        <v>149</v>
      </c>
      <c r="G43" s="295"/>
      <c r="H43" s="293"/>
      <c r="I43" s="76"/>
      <c r="J43" s="295"/>
      <c r="K43" s="293"/>
      <c r="L43" s="75"/>
      <c r="M43" s="75"/>
      <c r="N43" s="75"/>
      <c r="O43" s="75"/>
      <c r="P43" s="75"/>
      <c r="Q43" s="75"/>
      <c r="R43" s="75"/>
      <c r="S43" s="75"/>
      <c r="T43" s="75"/>
      <c r="U43" s="75">
        <v>1</v>
      </c>
      <c r="V43" s="74"/>
      <c r="W43" s="293"/>
      <c r="X43" s="123" t="s">
        <v>748</v>
      </c>
    </row>
    <row r="44" spans="1:24" ht="57" customHeight="1">
      <c r="A44" s="308">
        <v>16</v>
      </c>
      <c r="B44" s="292" t="s">
        <v>150</v>
      </c>
      <c r="C44" s="54" t="s">
        <v>43</v>
      </c>
      <c r="D44" s="55" t="s">
        <v>151</v>
      </c>
      <c r="E44" s="56">
        <v>1</v>
      </c>
      <c r="F44" s="60" t="s">
        <v>152</v>
      </c>
      <c r="G44" s="294" t="s">
        <v>750</v>
      </c>
      <c r="H44" s="292">
        <v>758</v>
      </c>
      <c r="I44" s="76"/>
      <c r="J44" s="323" t="s">
        <v>802</v>
      </c>
      <c r="K44" s="61"/>
      <c r="L44" s="75"/>
      <c r="M44" s="75"/>
      <c r="N44" s="75"/>
      <c r="O44" s="75"/>
      <c r="P44" s="75"/>
      <c r="Q44" s="75"/>
      <c r="R44" s="75"/>
      <c r="S44" s="75"/>
      <c r="T44" s="75">
        <v>1</v>
      </c>
      <c r="U44" s="74"/>
      <c r="V44" s="74"/>
      <c r="W44" s="292">
        <v>641.46</v>
      </c>
      <c r="X44" s="123" t="s">
        <v>748</v>
      </c>
    </row>
    <row r="45" spans="1:24" ht="33" customHeight="1">
      <c r="A45" s="320"/>
      <c r="B45" s="296"/>
      <c r="C45" s="54" t="s">
        <v>43</v>
      </c>
      <c r="D45" s="55" t="s">
        <v>153</v>
      </c>
      <c r="E45" s="56">
        <v>2</v>
      </c>
      <c r="F45" s="55" t="s">
        <v>154</v>
      </c>
      <c r="G45" s="297"/>
      <c r="H45" s="296"/>
      <c r="I45" s="76"/>
      <c r="J45" s="324"/>
      <c r="K45" s="61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>
        <v>1</v>
      </c>
      <c r="W45" s="296"/>
      <c r="X45" s="123"/>
    </row>
    <row r="46" spans="1:24" ht="40.5" customHeight="1">
      <c r="A46" s="309"/>
      <c r="B46" s="293"/>
      <c r="C46" s="54" t="s">
        <v>43</v>
      </c>
      <c r="D46" s="55" t="s">
        <v>155</v>
      </c>
      <c r="E46" s="56">
        <v>3</v>
      </c>
      <c r="F46" s="55" t="s">
        <v>156</v>
      </c>
      <c r="G46" s="295"/>
      <c r="H46" s="293"/>
      <c r="I46" s="76"/>
      <c r="J46" s="325"/>
      <c r="K46" s="61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>
        <v>1</v>
      </c>
      <c r="W46" s="293"/>
      <c r="X46" s="123"/>
    </row>
    <row r="47" spans="1:24" ht="30" customHeight="1">
      <c r="A47" s="39"/>
      <c r="B47" s="61"/>
      <c r="C47" s="302" t="s">
        <v>21</v>
      </c>
      <c r="D47" s="302"/>
      <c r="E47" s="76">
        <f>E10+E13+E15+E17+E20+E23+E25+E28+E30+E32+E34+E36+E38+E40+E43+E46</f>
        <v>39</v>
      </c>
      <c r="F47" s="61"/>
      <c r="G47" s="61"/>
      <c r="H47" s="76">
        <f>SUM(H8:H46)</f>
        <v>10068.129999999999</v>
      </c>
      <c r="I47" s="76">
        <f>SUM(I8:I46)</f>
        <v>8</v>
      </c>
      <c r="J47" s="61"/>
      <c r="K47" s="61"/>
      <c r="L47" s="145">
        <f t="shared" ref="L47:W47" si="0">SUM(L8:L46)</f>
        <v>0</v>
      </c>
      <c r="M47" s="144">
        <f t="shared" si="0"/>
        <v>1</v>
      </c>
      <c r="N47" s="144">
        <f t="shared" si="0"/>
        <v>2</v>
      </c>
      <c r="O47" s="144">
        <f t="shared" si="0"/>
        <v>1</v>
      </c>
      <c r="P47" s="144">
        <f t="shared" si="0"/>
        <v>3</v>
      </c>
      <c r="Q47" s="144">
        <f t="shared" si="0"/>
        <v>0</v>
      </c>
      <c r="R47" s="144">
        <f t="shared" si="0"/>
        <v>4</v>
      </c>
      <c r="S47" s="144">
        <f t="shared" si="0"/>
        <v>1</v>
      </c>
      <c r="T47" s="144">
        <f t="shared" si="0"/>
        <v>5</v>
      </c>
      <c r="U47" s="144">
        <f>SUM(U8:U46)</f>
        <v>11</v>
      </c>
      <c r="V47" s="145">
        <f>SUM(V8:V46)</f>
        <v>3</v>
      </c>
      <c r="W47" s="183">
        <f t="shared" si="0"/>
        <v>4908.1399999999994</v>
      </c>
      <c r="X47" s="61"/>
    </row>
  </sheetData>
  <mergeCells count="130">
    <mergeCell ref="J11:J13"/>
    <mergeCell ref="K11:K13"/>
    <mergeCell ref="J29:J30"/>
    <mergeCell ref="K29:K30"/>
    <mergeCell ref="J31:J32"/>
    <mergeCell ref="K31:K32"/>
    <mergeCell ref="H37:H38"/>
    <mergeCell ref="B8:B10"/>
    <mergeCell ref="B11:B13"/>
    <mergeCell ref="B14:B15"/>
    <mergeCell ref="J35:J36"/>
    <mergeCell ref="K35:K36"/>
    <mergeCell ref="J8:J10"/>
    <mergeCell ref="K8:K10"/>
    <mergeCell ref="J18:J20"/>
    <mergeCell ref="K18:K20"/>
    <mergeCell ref="J21:J23"/>
    <mergeCell ref="K21:K23"/>
    <mergeCell ref="H14:H15"/>
    <mergeCell ref="G14:G15"/>
    <mergeCell ref="G16:G17"/>
    <mergeCell ref="G18:G20"/>
    <mergeCell ref="G21:G23"/>
    <mergeCell ref="H16:H17"/>
    <mergeCell ref="J44:J46"/>
    <mergeCell ref="W37:W38"/>
    <mergeCell ref="W39:W40"/>
    <mergeCell ref="W41:W43"/>
    <mergeCell ref="W44:W46"/>
    <mergeCell ref="H39:H40"/>
    <mergeCell ref="H41:H43"/>
    <mergeCell ref="H44:H46"/>
    <mergeCell ref="J37:J38"/>
    <mergeCell ref="K37:K38"/>
    <mergeCell ref="J39:J40"/>
    <mergeCell ref="K39:K40"/>
    <mergeCell ref="J41:J43"/>
    <mergeCell ref="K41:K43"/>
    <mergeCell ref="B37:B38"/>
    <mergeCell ref="B39:B40"/>
    <mergeCell ref="B41:B43"/>
    <mergeCell ref="G41:G43"/>
    <mergeCell ref="B44:B46"/>
    <mergeCell ref="G44:G46"/>
    <mergeCell ref="B33:B34"/>
    <mergeCell ref="G33:G34"/>
    <mergeCell ref="B35:B36"/>
    <mergeCell ref="G35:G36"/>
    <mergeCell ref="A39:A40"/>
    <mergeCell ref="A41:A43"/>
    <mergeCell ref="A44:A46"/>
    <mergeCell ref="A29:A30"/>
    <mergeCell ref="A33:A34"/>
    <mergeCell ref="A35:A36"/>
    <mergeCell ref="A37:A38"/>
    <mergeCell ref="A21:A23"/>
    <mergeCell ref="A24:A25"/>
    <mergeCell ref="A26:A28"/>
    <mergeCell ref="A8:A10"/>
    <mergeCell ref="A11:A13"/>
    <mergeCell ref="A14:A15"/>
    <mergeCell ref="A16:A17"/>
    <mergeCell ref="A18:A20"/>
    <mergeCell ref="A31:A32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A3:V3"/>
    <mergeCell ref="J6:J7"/>
    <mergeCell ref="K6:K7"/>
    <mergeCell ref="C47:D47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G8:G10"/>
    <mergeCell ref="H8:H10"/>
    <mergeCell ref="W8:W10"/>
    <mergeCell ref="H11:H13"/>
    <mergeCell ref="G11:G13"/>
    <mergeCell ref="W11:W13"/>
    <mergeCell ref="H33:H34"/>
    <mergeCell ref="H35:H36"/>
    <mergeCell ref="W14:W15"/>
    <mergeCell ref="W16:W17"/>
    <mergeCell ref="W18:W20"/>
    <mergeCell ref="W21:W23"/>
    <mergeCell ref="G37:G38"/>
    <mergeCell ref="G39:G40"/>
    <mergeCell ref="W35:W36"/>
    <mergeCell ref="B24:B25"/>
    <mergeCell ref="G24:G25"/>
    <mergeCell ref="B26:B28"/>
    <mergeCell ref="G26:G28"/>
    <mergeCell ref="B29:B30"/>
    <mergeCell ref="X33:X34"/>
    <mergeCell ref="B16:B17"/>
    <mergeCell ref="B18:B20"/>
    <mergeCell ref="G29:G30"/>
    <mergeCell ref="B31:B32"/>
    <mergeCell ref="G31:G32"/>
    <mergeCell ref="H26:H28"/>
    <mergeCell ref="H29:H30"/>
    <mergeCell ref="H31:H32"/>
    <mergeCell ref="W24:W25"/>
    <mergeCell ref="W26:W28"/>
    <mergeCell ref="W29:W30"/>
    <mergeCell ref="W31:W32"/>
    <mergeCell ref="H18:H20"/>
    <mergeCell ref="H21:H23"/>
    <mergeCell ref="H24:H25"/>
    <mergeCell ref="B21:B23"/>
    <mergeCell ref="W33:W34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2" manualBreakCount="2">
    <brk id="23" max="23" man="1"/>
    <brk id="3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GridLines="0" view="pageBreakPreview" zoomScale="59" zoomScaleNormal="55" zoomScaleSheetLayoutView="59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W28" sqref="W28"/>
    </sheetView>
  </sheetViews>
  <sheetFormatPr defaultRowHeight="15"/>
  <cols>
    <col min="1" max="1" width="7" customWidth="1"/>
    <col min="2" max="2" width="15.42578125" bestFit="1" customWidth="1"/>
    <col min="3" max="3" width="15.42578125" customWidth="1"/>
    <col min="4" max="4" width="21" customWidth="1"/>
    <col min="5" max="5" width="9.85546875" customWidth="1"/>
    <col min="6" max="6" width="26.42578125" customWidth="1"/>
    <col min="7" max="7" width="21.42578125" customWidth="1"/>
    <col min="8" max="8" width="15.5703125" customWidth="1"/>
    <col min="9" max="9" width="6.140625" style="140" hidden="1" customWidth="1"/>
    <col min="10" max="10" width="16.85546875" customWidth="1"/>
    <col min="11" max="11" width="17.5703125" hidden="1" customWidth="1"/>
    <col min="12" max="22" width="7.7109375" customWidth="1"/>
    <col min="23" max="23" width="14" customWidth="1"/>
    <col min="24" max="24" width="26.42578125" customWidth="1"/>
  </cols>
  <sheetData>
    <row r="1" spans="1:24" ht="15.75">
      <c r="A1" s="312" t="s">
        <v>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4" ht="15.75">
      <c r="A2" s="318" t="s">
        <v>783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</row>
    <row r="3" spans="1:24" ht="15.75">
      <c r="A3" s="319" t="s">
        <v>830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0" t="str">
        <f>Summary!X3</f>
        <v>Date:-31.03.2015</v>
      </c>
      <c r="X3" s="311"/>
    </row>
    <row r="4" spans="1:24" ht="31.5" customHeight="1">
      <c r="A4" s="326" t="s">
        <v>844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1:24" ht="15" customHeight="1">
      <c r="A5" s="305" t="s">
        <v>0</v>
      </c>
      <c r="B5" s="303" t="s">
        <v>1</v>
      </c>
      <c r="C5" s="303" t="s">
        <v>2</v>
      </c>
      <c r="D5" s="303" t="s">
        <v>3</v>
      </c>
      <c r="E5" s="303" t="s">
        <v>0</v>
      </c>
      <c r="F5" s="303" t="s">
        <v>4</v>
      </c>
      <c r="G5" s="303" t="s">
        <v>5</v>
      </c>
      <c r="H5" s="303" t="s">
        <v>6</v>
      </c>
      <c r="I5" s="304" t="s">
        <v>16</v>
      </c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3" t="s">
        <v>20</v>
      </c>
      <c r="X5" s="313" t="s">
        <v>14</v>
      </c>
    </row>
    <row r="6" spans="1:24" ht="34.5" customHeight="1">
      <c r="A6" s="306"/>
      <c r="B6" s="303"/>
      <c r="C6" s="303"/>
      <c r="D6" s="303"/>
      <c r="E6" s="303"/>
      <c r="F6" s="303"/>
      <c r="G6" s="303"/>
      <c r="H6" s="303"/>
      <c r="I6" s="327" t="s">
        <v>7</v>
      </c>
      <c r="J6" s="305" t="s">
        <v>725</v>
      </c>
      <c r="K6" s="305" t="s">
        <v>743</v>
      </c>
      <c r="L6" s="304" t="s">
        <v>15</v>
      </c>
      <c r="M6" s="303" t="s">
        <v>10</v>
      </c>
      <c r="N6" s="303" t="s">
        <v>9</v>
      </c>
      <c r="O6" s="303" t="s">
        <v>17</v>
      </c>
      <c r="P6" s="303"/>
      <c r="Q6" s="303" t="s">
        <v>18</v>
      </c>
      <c r="R6" s="303"/>
      <c r="S6" s="303" t="s">
        <v>55</v>
      </c>
      <c r="T6" s="303"/>
      <c r="U6" s="303" t="s">
        <v>13</v>
      </c>
      <c r="V6" s="303" t="s">
        <v>8</v>
      </c>
      <c r="W6" s="303"/>
      <c r="X6" s="313"/>
    </row>
    <row r="7" spans="1:24" ht="24" customHeight="1">
      <c r="A7" s="307"/>
      <c r="B7" s="303"/>
      <c r="C7" s="303"/>
      <c r="D7" s="303"/>
      <c r="E7" s="303"/>
      <c r="F7" s="303"/>
      <c r="G7" s="303"/>
      <c r="H7" s="303"/>
      <c r="I7" s="327"/>
      <c r="J7" s="307"/>
      <c r="K7" s="307"/>
      <c r="L7" s="304"/>
      <c r="M7" s="303"/>
      <c r="N7" s="303"/>
      <c r="O7" s="169" t="s">
        <v>11</v>
      </c>
      <c r="P7" s="169" t="s">
        <v>12</v>
      </c>
      <c r="Q7" s="169" t="s">
        <v>11</v>
      </c>
      <c r="R7" s="169" t="s">
        <v>12</v>
      </c>
      <c r="S7" s="169" t="s">
        <v>11</v>
      </c>
      <c r="T7" s="169" t="s">
        <v>12</v>
      </c>
      <c r="U7" s="303"/>
      <c r="V7" s="303"/>
      <c r="W7" s="303"/>
      <c r="X7" s="313"/>
    </row>
    <row r="8" spans="1:24" ht="50.1" customHeight="1">
      <c r="A8" s="305">
        <v>1</v>
      </c>
      <c r="B8" s="292" t="s">
        <v>555</v>
      </c>
      <c r="C8" s="54" t="s">
        <v>537</v>
      </c>
      <c r="D8" s="54" t="s">
        <v>537</v>
      </c>
      <c r="E8" s="59">
        <v>1</v>
      </c>
      <c r="F8" s="60" t="s">
        <v>538</v>
      </c>
      <c r="G8" s="294" t="s">
        <v>689</v>
      </c>
      <c r="H8" s="292">
        <v>782.48</v>
      </c>
      <c r="I8" s="138"/>
      <c r="J8" s="57"/>
      <c r="K8" s="57"/>
      <c r="L8" s="72"/>
      <c r="M8" s="72"/>
      <c r="N8" s="72"/>
      <c r="O8" s="72"/>
      <c r="P8" s="72"/>
      <c r="Q8" s="72"/>
      <c r="R8" s="72"/>
      <c r="S8" s="73">
        <v>1</v>
      </c>
      <c r="T8" s="71"/>
      <c r="U8" s="71"/>
      <c r="V8" s="71"/>
      <c r="W8" s="292">
        <v>233.21</v>
      </c>
      <c r="X8" s="121" t="s">
        <v>792</v>
      </c>
    </row>
    <row r="9" spans="1:24" ht="40.5">
      <c r="A9" s="306"/>
      <c r="B9" s="296"/>
      <c r="C9" s="54" t="s">
        <v>537</v>
      </c>
      <c r="D9" s="54" t="s">
        <v>539</v>
      </c>
      <c r="E9" s="59">
        <v>2</v>
      </c>
      <c r="F9" s="60" t="s">
        <v>540</v>
      </c>
      <c r="G9" s="297"/>
      <c r="H9" s="296"/>
      <c r="I9" s="138">
        <v>1</v>
      </c>
      <c r="J9" s="57"/>
      <c r="K9" s="57"/>
      <c r="L9" s="70"/>
      <c r="M9" s="71"/>
      <c r="N9" s="71"/>
      <c r="O9" s="71"/>
      <c r="P9" s="71"/>
      <c r="Q9" s="71"/>
      <c r="R9" s="71"/>
      <c r="S9" s="71"/>
      <c r="T9" s="71"/>
      <c r="U9" s="71"/>
      <c r="V9" s="71"/>
      <c r="W9" s="296"/>
      <c r="X9" s="121" t="s">
        <v>793</v>
      </c>
    </row>
    <row r="10" spans="1:24" ht="50.1" customHeight="1">
      <c r="A10" s="307"/>
      <c r="B10" s="293"/>
      <c r="C10" s="54" t="s">
        <v>537</v>
      </c>
      <c r="D10" s="54" t="s">
        <v>541</v>
      </c>
      <c r="E10" s="59">
        <v>3</v>
      </c>
      <c r="F10" s="55" t="s">
        <v>542</v>
      </c>
      <c r="G10" s="295"/>
      <c r="H10" s="293"/>
      <c r="I10" s="138"/>
      <c r="J10" s="57"/>
      <c r="K10" s="57"/>
      <c r="L10" s="72"/>
      <c r="M10" s="72"/>
      <c r="N10" s="72"/>
      <c r="O10" s="72"/>
      <c r="P10" s="72"/>
      <c r="Q10" s="72"/>
      <c r="R10" s="72"/>
      <c r="S10" s="73">
        <v>1</v>
      </c>
      <c r="T10" s="71"/>
      <c r="U10" s="71"/>
      <c r="V10" s="71"/>
      <c r="W10" s="293"/>
      <c r="X10" s="134" t="s">
        <v>748</v>
      </c>
    </row>
    <row r="11" spans="1:24" ht="50.1" customHeight="1">
      <c r="A11" s="305">
        <v>2</v>
      </c>
      <c r="B11" s="292" t="s">
        <v>556</v>
      </c>
      <c r="C11" s="54" t="s">
        <v>537</v>
      </c>
      <c r="D11" s="54" t="s">
        <v>543</v>
      </c>
      <c r="E11" s="59">
        <v>1</v>
      </c>
      <c r="F11" s="55" t="s">
        <v>544</v>
      </c>
      <c r="G11" s="294" t="s">
        <v>851</v>
      </c>
      <c r="H11" s="292">
        <v>780</v>
      </c>
      <c r="I11" s="138"/>
      <c r="J11" s="57"/>
      <c r="K11" s="57"/>
      <c r="L11" s="223"/>
      <c r="M11" s="224">
        <v>1</v>
      </c>
      <c r="N11" s="71"/>
      <c r="O11" s="71"/>
      <c r="P11" s="71"/>
      <c r="Q11" s="71"/>
      <c r="R11" s="71"/>
      <c r="S11" s="71"/>
      <c r="T11" s="71"/>
      <c r="U11" s="71"/>
      <c r="V11" s="71"/>
      <c r="W11" s="292"/>
      <c r="X11" s="122"/>
    </row>
    <row r="12" spans="1:24" ht="50.1" customHeight="1">
      <c r="A12" s="306"/>
      <c r="B12" s="296"/>
      <c r="C12" s="54" t="s">
        <v>537</v>
      </c>
      <c r="D12" s="54" t="s">
        <v>545</v>
      </c>
      <c r="E12" s="59">
        <v>2</v>
      </c>
      <c r="F12" s="55" t="s">
        <v>546</v>
      </c>
      <c r="G12" s="297"/>
      <c r="H12" s="296"/>
      <c r="I12" s="138">
        <v>1</v>
      </c>
      <c r="J12" s="57"/>
      <c r="K12" s="57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296"/>
      <c r="X12" s="122"/>
    </row>
    <row r="13" spans="1:24" ht="50.1" customHeight="1">
      <c r="A13" s="307"/>
      <c r="B13" s="293"/>
      <c r="C13" s="54" t="s">
        <v>537</v>
      </c>
      <c r="D13" s="54" t="s">
        <v>547</v>
      </c>
      <c r="E13" s="59">
        <v>3</v>
      </c>
      <c r="F13" s="55" t="s">
        <v>548</v>
      </c>
      <c r="G13" s="295"/>
      <c r="H13" s="293"/>
      <c r="I13" s="138"/>
      <c r="J13" s="57"/>
      <c r="K13" s="57"/>
      <c r="L13" s="223">
        <v>1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293"/>
      <c r="X13" s="122"/>
    </row>
    <row r="14" spans="1:24" ht="50.1" customHeight="1">
      <c r="A14" s="308">
        <v>3</v>
      </c>
      <c r="B14" s="292" t="s">
        <v>157</v>
      </c>
      <c r="C14" s="63" t="s">
        <v>44</v>
      </c>
      <c r="D14" s="54" t="s">
        <v>158</v>
      </c>
      <c r="E14" s="59">
        <v>1</v>
      </c>
      <c r="F14" s="55" t="s">
        <v>159</v>
      </c>
      <c r="G14" s="294" t="s">
        <v>680</v>
      </c>
      <c r="H14" s="292">
        <v>498.96</v>
      </c>
      <c r="I14" s="139"/>
      <c r="J14" s="323" t="s">
        <v>803</v>
      </c>
      <c r="K14" s="328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>
        <v>1</v>
      </c>
      <c r="W14" s="292">
        <v>418.77</v>
      </c>
      <c r="X14" s="123"/>
    </row>
    <row r="15" spans="1:24" ht="40.5">
      <c r="A15" s="309"/>
      <c r="B15" s="293"/>
      <c r="C15" s="63" t="s">
        <v>44</v>
      </c>
      <c r="D15" s="54" t="s">
        <v>160</v>
      </c>
      <c r="E15" s="59">
        <v>2</v>
      </c>
      <c r="F15" s="55" t="s">
        <v>161</v>
      </c>
      <c r="G15" s="295"/>
      <c r="H15" s="293"/>
      <c r="I15" s="139"/>
      <c r="J15" s="325"/>
      <c r="K15" s="329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>
        <v>1</v>
      </c>
      <c r="W15" s="293"/>
      <c r="X15" s="123"/>
    </row>
    <row r="16" spans="1:24" ht="50.1" customHeight="1">
      <c r="A16" s="308">
        <v>4</v>
      </c>
      <c r="B16" s="292" t="s">
        <v>162</v>
      </c>
      <c r="C16" s="63" t="s">
        <v>44</v>
      </c>
      <c r="D16" s="54" t="s">
        <v>163</v>
      </c>
      <c r="E16" s="59">
        <v>1</v>
      </c>
      <c r="F16" s="64" t="s">
        <v>164</v>
      </c>
      <c r="G16" s="294" t="s">
        <v>817</v>
      </c>
      <c r="H16" s="292">
        <v>456.8</v>
      </c>
      <c r="I16" s="139"/>
      <c r="J16" s="61"/>
      <c r="K16" s="61"/>
      <c r="L16" s="75"/>
      <c r="M16" s="75">
        <v>1</v>
      </c>
      <c r="N16" s="74"/>
      <c r="O16" s="74"/>
      <c r="P16" s="74"/>
      <c r="Q16" s="74"/>
      <c r="R16" s="74"/>
      <c r="S16" s="74"/>
      <c r="T16" s="74"/>
      <c r="U16" s="74"/>
      <c r="V16" s="74"/>
      <c r="W16" s="292">
        <v>227.9</v>
      </c>
      <c r="X16" s="123"/>
    </row>
    <row r="17" spans="1:24" ht="50.1" customHeight="1">
      <c r="A17" s="320"/>
      <c r="B17" s="296"/>
      <c r="C17" s="63" t="s">
        <v>44</v>
      </c>
      <c r="D17" s="54" t="s">
        <v>165</v>
      </c>
      <c r="E17" s="59">
        <v>2</v>
      </c>
      <c r="F17" s="55" t="s">
        <v>166</v>
      </c>
      <c r="G17" s="297"/>
      <c r="H17" s="296"/>
      <c r="I17" s="139"/>
      <c r="J17" s="61"/>
      <c r="K17" s="61"/>
      <c r="L17" s="137"/>
      <c r="M17" s="137"/>
      <c r="N17" s="137"/>
      <c r="O17" s="137"/>
      <c r="P17" s="137">
        <v>1</v>
      </c>
      <c r="Q17" s="74"/>
      <c r="R17" s="74"/>
      <c r="S17" s="74"/>
      <c r="T17" s="74"/>
      <c r="U17" s="74"/>
      <c r="V17" s="74"/>
      <c r="W17" s="296"/>
      <c r="X17" s="123"/>
    </row>
    <row r="18" spans="1:24" ht="50.1" customHeight="1">
      <c r="A18" s="309"/>
      <c r="B18" s="293"/>
      <c r="C18" s="63" t="s">
        <v>44</v>
      </c>
      <c r="D18" s="54" t="s">
        <v>167</v>
      </c>
      <c r="E18" s="59">
        <v>3</v>
      </c>
      <c r="F18" s="55" t="s">
        <v>168</v>
      </c>
      <c r="G18" s="295"/>
      <c r="H18" s="293"/>
      <c r="I18" s="139"/>
      <c r="J18" s="61"/>
      <c r="K18" s="61"/>
      <c r="L18" s="137"/>
      <c r="M18" s="137"/>
      <c r="N18" s="137"/>
      <c r="O18" s="137"/>
      <c r="P18" s="137">
        <v>1</v>
      </c>
      <c r="Q18" s="74"/>
      <c r="R18" s="74"/>
      <c r="S18" s="74"/>
      <c r="T18" s="74"/>
      <c r="U18" s="74"/>
      <c r="V18" s="74"/>
      <c r="W18" s="293"/>
      <c r="X18" s="123"/>
    </row>
    <row r="19" spans="1:24" ht="38.25" customHeight="1">
      <c r="A19" s="308">
        <v>5</v>
      </c>
      <c r="B19" s="292" t="s">
        <v>169</v>
      </c>
      <c r="C19" s="63" t="s">
        <v>44</v>
      </c>
      <c r="D19" s="54" t="s">
        <v>170</v>
      </c>
      <c r="E19" s="59">
        <v>1</v>
      </c>
      <c r="F19" s="55" t="s">
        <v>171</v>
      </c>
      <c r="G19" s="294" t="s">
        <v>818</v>
      </c>
      <c r="H19" s="292">
        <v>507.81</v>
      </c>
      <c r="I19" s="139"/>
      <c r="J19" s="61"/>
      <c r="K19" s="61"/>
      <c r="L19" s="137"/>
      <c r="M19" s="137"/>
      <c r="N19" s="137">
        <v>1</v>
      </c>
      <c r="O19" s="74"/>
      <c r="P19" s="74"/>
      <c r="Q19" s="74"/>
      <c r="R19" s="74"/>
      <c r="S19" s="74"/>
      <c r="T19" s="74"/>
      <c r="U19" s="74"/>
      <c r="V19" s="74"/>
      <c r="W19" s="292">
        <v>146.74</v>
      </c>
      <c r="X19" s="123"/>
    </row>
    <row r="20" spans="1:24" ht="50.1" customHeight="1">
      <c r="A20" s="309"/>
      <c r="B20" s="293"/>
      <c r="C20" s="63" t="s">
        <v>44</v>
      </c>
      <c r="D20" s="54" t="s">
        <v>172</v>
      </c>
      <c r="E20" s="59">
        <v>2</v>
      </c>
      <c r="F20" s="55" t="s">
        <v>173</v>
      </c>
      <c r="G20" s="295"/>
      <c r="H20" s="293"/>
      <c r="I20" s="139"/>
      <c r="J20" s="61"/>
      <c r="K20" s="61"/>
      <c r="L20" s="137"/>
      <c r="M20" s="137"/>
      <c r="N20" s="137"/>
      <c r="O20" s="137"/>
      <c r="P20" s="137">
        <v>1</v>
      </c>
      <c r="Q20" s="74"/>
      <c r="R20" s="74"/>
      <c r="S20" s="74"/>
      <c r="T20" s="74"/>
      <c r="U20" s="74"/>
      <c r="V20" s="74"/>
      <c r="W20" s="293"/>
      <c r="X20" s="123"/>
    </row>
    <row r="21" spans="1:24" ht="50.1" customHeight="1">
      <c r="A21" s="308">
        <v>6</v>
      </c>
      <c r="B21" s="292" t="s">
        <v>174</v>
      </c>
      <c r="C21" s="63" t="s">
        <v>44</v>
      </c>
      <c r="D21" s="54" t="s">
        <v>175</v>
      </c>
      <c r="E21" s="59">
        <v>1</v>
      </c>
      <c r="F21" s="55" t="s">
        <v>176</v>
      </c>
      <c r="G21" s="294" t="s">
        <v>819</v>
      </c>
      <c r="H21" s="292">
        <v>747.74</v>
      </c>
      <c r="I21" s="139"/>
      <c r="J21" s="61"/>
      <c r="K21" s="61"/>
      <c r="L21" s="137"/>
      <c r="M21" s="137"/>
      <c r="N21" s="137"/>
      <c r="O21" s="137">
        <v>1</v>
      </c>
      <c r="P21" s="74"/>
      <c r="Q21" s="74"/>
      <c r="R21" s="74"/>
      <c r="S21" s="74"/>
      <c r="T21" s="74"/>
      <c r="U21" s="74"/>
      <c r="V21" s="74"/>
      <c r="W21" s="292">
        <v>214.74</v>
      </c>
      <c r="X21" s="123"/>
    </row>
    <row r="22" spans="1:24" ht="50.1" customHeight="1">
      <c r="A22" s="320"/>
      <c r="B22" s="296"/>
      <c r="C22" s="63" t="s">
        <v>44</v>
      </c>
      <c r="D22" s="54" t="s">
        <v>177</v>
      </c>
      <c r="E22" s="59">
        <v>2</v>
      </c>
      <c r="F22" s="55" t="s">
        <v>178</v>
      </c>
      <c r="G22" s="297"/>
      <c r="H22" s="296"/>
      <c r="I22" s="139"/>
      <c r="J22" s="65"/>
      <c r="K22" s="65"/>
      <c r="L22" s="137"/>
      <c r="M22" s="137"/>
      <c r="N22" s="137">
        <v>1</v>
      </c>
      <c r="O22" s="74"/>
      <c r="P22" s="74"/>
      <c r="Q22" s="74"/>
      <c r="R22" s="74"/>
      <c r="S22" s="74"/>
      <c r="T22" s="74"/>
      <c r="U22" s="74"/>
      <c r="V22" s="74"/>
      <c r="W22" s="296"/>
      <c r="X22" s="123"/>
    </row>
    <row r="23" spans="1:24" ht="50.1" customHeight="1">
      <c r="A23" s="309"/>
      <c r="B23" s="293"/>
      <c r="C23" s="63" t="s">
        <v>44</v>
      </c>
      <c r="D23" s="54" t="s">
        <v>179</v>
      </c>
      <c r="E23" s="59">
        <v>3</v>
      </c>
      <c r="F23" s="55" t="s">
        <v>180</v>
      </c>
      <c r="G23" s="295"/>
      <c r="H23" s="293"/>
      <c r="I23" s="139"/>
      <c r="J23" s="65"/>
      <c r="K23" s="65"/>
      <c r="L23" s="137"/>
      <c r="M23" s="137"/>
      <c r="N23" s="137"/>
      <c r="O23" s="137"/>
      <c r="P23" s="137">
        <v>1</v>
      </c>
      <c r="Q23" s="74"/>
      <c r="R23" s="74"/>
      <c r="S23" s="74"/>
      <c r="T23" s="74"/>
      <c r="U23" s="74"/>
      <c r="V23" s="74"/>
      <c r="W23" s="293"/>
      <c r="X23" s="123"/>
    </row>
    <row r="24" spans="1:24" ht="36.75" customHeight="1">
      <c r="A24" s="308">
        <v>7</v>
      </c>
      <c r="B24" s="292" t="s">
        <v>181</v>
      </c>
      <c r="C24" s="63" t="s">
        <v>44</v>
      </c>
      <c r="D24" s="54" t="s">
        <v>182</v>
      </c>
      <c r="E24" s="59">
        <v>1</v>
      </c>
      <c r="F24" s="55" t="s">
        <v>183</v>
      </c>
      <c r="G24" s="294" t="s">
        <v>820</v>
      </c>
      <c r="H24" s="292">
        <v>507.31</v>
      </c>
      <c r="I24" s="139"/>
      <c r="J24" s="65"/>
      <c r="K24" s="65"/>
      <c r="L24" s="137"/>
      <c r="M24" s="137"/>
      <c r="N24" s="137"/>
      <c r="O24" s="137"/>
      <c r="P24" s="137"/>
      <c r="Q24" s="137"/>
      <c r="R24" s="137"/>
      <c r="S24" s="137">
        <v>1</v>
      </c>
      <c r="T24" s="74"/>
      <c r="U24" s="74"/>
      <c r="V24" s="74"/>
      <c r="W24" s="292">
        <v>272.55</v>
      </c>
      <c r="X24" s="123"/>
    </row>
    <row r="25" spans="1:24" ht="50.1" customHeight="1">
      <c r="A25" s="309"/>
      <c r="B25" s="293"/>
      <c r="C25" s="63" t="s">
        <v>44</v>
      </c>
      <c r="D25" s="54" t="s">
        <v>184</v>
      </c>
      <c r="E25" s="59">
        <v>2</v>
      </c>
      <c r="F25" s="55" t="s">
        <v>185</v>
      </c>
      <c r="G25" s="295"/>
      <c r="H25" s="293"/>
      <c r="I25" s="139"/>
      <c r="J25" s="65"/>
      <c r="K25" s="77"/>
      <c r="L25" s="137"/>
      <c r="M25" s="137"/>
      <c r="N25" s="137"/>
      <c r="O25" s="137"/>
      <c r="P25" s="137"/>
      <c r="Q25" s="137"/>
      <c r="R25" s="137"/>
      <c r="S25" s="137">
        <v>1</v>
      </c>
      <c r="T25" s="74"/>
      <c r="U25" s="74"/>
      <c r="V25" s="74"/>
      <c r="W25" s="293"/>
      <c r="X25" s="121"/>
    </row>
    <row r="26" spans="1:24" ht="60.75">
      <c r="A26" s="168">
        <v>8</v>
      </c>
      <c r="B26" s="65" t="s">
        <v>186</v>
      </c>
      <c r="C26" s="63" t="s">
        <v>44</v>
      </c>
      <c r="D26" s="54" t="s">
        <v>187</v>
      </c>
      <c r="E26" s="59">
        <v>1</v>
      </c>
      <c r="F26" s="55" t="s">
        <v>188</v>
      </c>
      <c r="G26" s="58" t="s">
        <v>753</v>
      </c>
      <c r="H26" s="65">
        <v>261.70999999999998</v>
      </c>
      <c r="I26" s="139"/>
      <c r="J26" s="58" t="s">
        <v>804</v>
      </c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>
        <v>1</v>
      </c>
      <c r="W26" s="196">
        <v>220.14</v>
      </c>
      <c r="X26" s="121"/>
    </row>
    <row r="27" spans="1:24" ht="81">
      <c r="A27" s="168">
        <v>9</v>
      </c>
      <c r="B27" s="167" t="s">
        <v>189</v>
      </c>
      <c r="C27" s="63" t="s">
        <v>44</v>
      </c>
      <c r="D27" s="54" t="s">
        <v>190</v>
      </c>
      <c r="E27" s="59">
        <v>1</v>
      </c>
      <c r="F27" s="55" t="s">
        <v>191</v>
      </c>
      <c r="G27" s="166" t="s">
        <v>717</v>
      </c>
      <c r="H27" s="167">
        <v>255.97</v>
      </c>
      <c r="I27" s="139"/>
      <c r="J27" s="58" t="s">
        <v>805</v>
      </c>
      <c r="K27" s="77" t="s">
        <v>727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>
        <v>1</v>
      </c>
      <c r="W27" s="197">
        <v>216.64</v>
      </c>
      <c r="X27" s="121"/>
    </row>
    <row r="28" spans="1:24" ht="30" customHeight="1">
      <c r="A28" s="39"/>
      <c r="B28" s="61"/>
      <c r="C28" s="302" t="s">
        <v>21</v>
      </c>
      <c r="D28" s="302"/>
      <c r="E28" s="144">
        <f>E10+E13+E15+E18+E20+E23+E25+E26+E27</f>
        <v>20</v>
      </c>
      <c r="F28" s="61"/>
      <c r="G28" s="61"/>
      <c r="H28" s="76">
        <f>SUM(H8:H27)</f>
        <v>4798.7800000000007</v>
      </c>
      <c r="I28" s="65">
        <f>SUM(I8:I27)</f>
        <v>2</v>
      </c>
      <c r="J28" s="65"/>
      <c r="K28" s="65"/>
      <c r="L28" s="184">
        <f>SUM(L8:L27)</f>
        <v>1</v>
      </c>
      <c r="M28" s="184">
        <f t="shared" ref="M28:U28" si="0">SUM(M8:M27)</f>
        <v>2</v>
      </c>
      <c r="N28" s="184">
        <f t="shared" si="0"/>
        <v>2</v>
      </c>
      <c r="O28" s="184">
        <f>SUM(O8:O27)</f>
        <v>1</v>
      </c>
      <c r="P28" s="184">
        <f>SUM(P8:P27)</f>
        <v>4</v>
      </c>
      <c r="Q28" s="184">
        <f t="shared" si="0"/>
        <v>0</v>
      </c>
      <c r="R28" s="184">
        <f>SUM(R8:R27)</f>
        <v>0</v>
      </c>
      <c r="S28" s="184">
        <f>SUM(S8:S27)</f>
        <v>4</v>
      </c>
      <c r="T28" s="184">
        <f t="shared" si="0"/>
        <v>0</v>
      </c>
      <c r="U28" s="184">
        <f t="shared" si="0"/>
        <v>0</v>
      </c>
      <c r="V28" s="184">
        <f>SUM(V8:V27)</f>
        <v>4</v>
      </c>
      <c r="W28" s="198">
        <f>SUM(W8:W27)</f>
        <v>1950.6899999999996</v>
      </c>
      <c r="X28" s="61"/>
    </row>
  </sheetData>
  <mergeCells count="65">
    <mergeCell ref="W24:W25"/>
    <mergeCell ref="C28:D28"/>
    <mergeCell ref="A19:A20"/>
    <mergeCell ref="B19:B20"/>
    <mergeCell ref="G19:G20"/>
    <mergeCell ref="H19:H20"/>
    <mergeCell ref="A24:A25"/>
    <mergeCell ref="B24:B25"/>
    <mergeCell ref="G24:G25"/>
    <mergeCell ref="H24:H25"/>
    <mergeCell ref="W19:W20"/>
    <mergeCell ref="A21:A23"/>
    <mergeCell ref="B21:B23"/>
    <mergeCell ref="G21:G23"/>
    <mergeCell ref="H21:H23"/>
    <mergeCell ref="W21:W23"/>
    <mergeCell ref="W14:W15"/>
    <mergeCell ref="A16:A18"/>
    <mergeCell ref="B16:B18"/>
    <mergeCell ref="G16:G18"/>
    <mergeCell ref="H16:H18"/>
    <mergeCell ref="W16:W18"/>
    <mergeCell ref="A14:A15"/>
    <mergeCell ref="B14:B15"/>
    <mergeCell ref="G14:G15"/>
    <mergeCell ref="H14:H15"/>
    <mergeCell ref="J14:J15"/>
    <mergeCell ref="K14:K15"/>
    <mergeCell ref="A8:A10"/>
    <mergeCell ref="B8:B10"/>
    <mergeCell ref="G8:G10"/>
    <mergeCell ref="H8:H10"/>
    <mergeCell ref="W8:W10"/>
    <mergeCell ref="A11:A13"/>
    <mergeCell ref="B11:B13"/>
    <mergeCell ref="G11:G13"/>
    <mergeCell ref="H11:H13"/>
    <mergeCell ref="W11:W13"/>
    <mergeCell ref="F5:F7"/>
    <mergeCell ref="G5:G7"/>
    <mergeCell ref="H5:H7"/>
    <mergeCell ref="I5:V5"/>
    <mergeCell ref="W5:W7"/>
    <mergeCell ref="V6:V7"/>
    <mergeCell ref="M6:M7"/>
    <mergeCell ref="N6:N7"/>
    <mergeCell ref="O6:P6"/>
    <mergeCell ref="Q6:R6"/>
    <mergeCell ref="S6:T6"/>
    <mergeCell ref="U6:U7"/>
    <mergeCell ref="X5:X7"/>
    <mergeCell ref="I6:I7"/>
    <mergeCell ref="J6:J7"/>
    <mergeCell ref="K6:K7"/>
    <mergeCell ref="L6:L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118110236220472" right="0" top="0.2" bottom="0.15748031496063" header="0.11" footer="0.118110236220472"/>
  <pageSetup paperSize="9" scale="50" orientation="landscape" r:id="rId1"/>
  <headerFooter differentOddEven="1" scaleWithDoc="0" alignWithMargins="0">
    <firstFooter>&amp;C3</firstFooter>
  </headerFooter>
  <rowBreaks count="1" manualBreakCount="1">
    <brk id="2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49"/>
  <sheetViews>
    <sheetView showGridLines="0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W49" sqref="W49"/>
    </sheetView>
  </sheetViews>
  <sheetFormatPr defaultRowHeight="15"/>
  <cols>
    <col min="1" max="1" width="5" customWidth="1"/>
    <col min="2" max="2" width="7.85546875" customWidth="1"/>
    <col min="3" max="4" width="10.7109375" customWidth="1"/>
    <col min="5" max="5" width="4.140625" customWidth="1"/>
    <col min="6" max="6" width="19" customWidth="1"/>
    <col min="7" max="7" width="13.5703125" customWidth="1"/>
    <col min="8" max="8" width="8.140625" customWidth="1"/>
    <col min="9" max="9" width="3" style="44" customWidth="1"/>
    <col min="10" max="10" width="8.85546875" customWidth="1"/>
    <col min="11" max="11" width="11" customWidth="1"/>
    <col min="12" max="22" width="4.7109375" customWidth="1"/>
    <col min="23" max="23" width="10" customWidth="1"/>
    <col min="24" max="24" width="11.7109375" style="125" customWidth="1"/>
  </cols>
  <sheetData>
    <row r="1" spans="1:27" ht="18" customHeight="1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7" ht="16.5" customHeight="1">
      <c r="A2" s="342" t="str">
        <f>'Patna (East)'!A2</f>
        <v>Progress Report for the construction of Model School (2010-11)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</row>
    <row r="3" spans="1:27" ht="18.75" customHeight="1">
      <c r="A3" s="345" t="s">
        <v>28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0" t="str">
        <f>Summary!X3</f>
        <v>Date:-31.03.2015</v>
      </c>
      <c r="X3" s="341"/>
      <c r="AA3" s="2"/>
    </row>
    <row r="4" spans="1:27" ht="34.5" customHeight="1">
      <c r="A4" s="339" t="s">
        <v>788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</row>
    <row r="5" spans="1:27" ht="1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38" t="s">
        <v>5</v>
      </c>
      <c r="H5" s="338" t="s">
        <v>6</v>
      </c>
      <c r="I5" s="343" t="s">
        <v>16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38" t="s">
        <v>20</v>
      </c>
      <c r="X5" s="344" t="s">
        <v>14</v>
      </c>
    </row>
    <row r="6" spans="1:27" ht="27" customHeight="1">
      <c r="A6" s="338"/>
      <c r="B6" s="338"/>
      <c r="C6" s="338"/>
      <c r="D6" s="338"/>
      <c r="E6" s="338"/>
      <c r="F6" s="338"/>
      <c r="G6" s="338"/>
      <c r="H6" s="338"/>
      <c r="I6" s="338" t="s">
        <v>7</v>
      </c>
      <c r="J6" s="338" t="s">
        <v>725</v>
      </c>
      <c r="K6" s="338" t="s">
        <v>745</v>
      </c>
      <c r="L6" s="343" t="s">
        <v>15</v>
      </c>
      <c r="M6" s="338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38" t="s">
        <v>13</v>
      </c>
      <c r="V6" s="338" t="s">
        <v>8</v>
      </c>
      <c r="W6" s="338"/>
      <c r="X6" s="344"/>
    </row>
    <row r="7" spans="1:27" ht="23.2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43"/>
      <c r="M7" s="338"/>
      <c r="N7" s="338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38"/>
      <c r="V7" s="338"/>
      <c r="W7" s="338"/>
      <c r="X7" s="344"/>
    </row>
    <row r="8" spans="1:27" ht="35.1" customHeight="1">
      <c r="A8" s="330">
        <v>1</v>
      </c>
      <c r="B8" s="330" t="s">
        <v>192</v>
      </c>
      <c r="C8" s="13" t="s">
        <v>50</v>
      </c>
      <c r="D8" s="13" t="s">
        <v>193</v>
      </c>
      <c r="E8" s="16">
        <v>1</v>
      </c>
      <c r="F8" s="17" t="s">
        <v>194</v>
      </c>
      <c r="G8" s="333" t="s">
        <v>852</v>
      </c>
      <c r="H8" s="330">
        <v>489.99</v>
      </c>
      <c r="I8" s="43">
        <v>1</v>
      </c>
      <c r="J8" s="1"/>
      <c r="K8" s="1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0"/>
      <c r="X8" s="124"/>
    </row>
    <row r="9" spans="1:27" ht="35.1" customHeight="1">
      <c r="A9" s="332"/>
      <c r="B9" s="332"/>
      <c r="C9" s="13" t="s">
        <v>50</v>
      </c>
      <c r="D9" s="14" t="s">
        <v>744</v>
      </c>
      <c r="E9" s="16">
        <v>2</v>
      </c>
      <c r="F9" s="17" t="s">
        <v>195</v>
      </c>
      <c r="G9" s="335"/>
      <c r="H9" s="332"/>
      <c r="I9" s="43">
        <v>1</v>
      </c>
      <c r="J9" s="1"/>
      <c r="K9" s="1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32"/>
      <c r="X9" s="124"/>
    </row>
    <row r="10" spans="1:27" ht="35.1" customHeight="1">
      <c r="A10" s="330">
        <v>2</v>
      </c>
      <c r="B10" s="330" t="s">
        <v>196</v>
      </c>
      <c r="C10" s="13" t="s">
        <v>49</v>
      </c>
      <c r="D10" s="14" t="s">
        <v>197</v>
      </c>
      <c r="E10" s="15">
        <v>1</v>
      </c>
      <c r="F10" s="17" t="s">
        <v>198</v>
      </c>
      <c r="G10" s="333" t="s">
        <v>690</v>
      </c>
      <c r="H10" s="330">
        <v>723.47</v>
      </c>
      <c r="I10" s="43"/>
      <c r="J10" s="1"/>
      <c r="K10" s="1"/>
      <c r="L10" s="33"/>
      <c r="M10" s="33"/>
      <c r="N10" s="33"/>
      <c r="O10" s="33"/>
      <c r="P10" s="33">
        <v>1</v>
      </c>
      <c r="Q10" s="34"/>
      <c r="R10" s="34"/>
      <c r="S10" s="34"/>
      <c r="T10" s="34"/>
      <c r="U10" s="34"/>
      <c r="V10" s="34"/>
      <c r="W10" s="330">
        <v>211.61</v>
      </c>
      <c r="X10" s="124"/>
    </row>
    <row r="11" spans="1:27" ht="35.1" customHeight="1">
      <c r="A11" s="331"/>
      <c r="B11" s="331"/>
      <c r="C11" s="13" t="s">
        <v>49</v>
      </c>
      <c r="D11" s="14" t="s">
        <v>199</v>
      </c>
      <c r="E11" s="15">
        <v>2</v>
      </c>
      <c r="F11" s="17" t="s">
        <v>200</v>
      </c>
      <c r="G11" s="334"/>
      <c r="H11" s="331"/>
      <c r="I11" s="43"/>
      <c r="J11" s="1"/>
      <c r="K11" s="1"/>
      <c r="L11" s="33"/>
      <c r="M11" s="33"/>
      <c r="N11" s="33"/>
      <c r="O11" s="33"/>
      <c r="P11" s="33"/>
      <c r="Q11" s="33"/>
      <c r="R11" s="33">
        <v>1</v>
      </c>
      <c r="S11" s="34"/>
      <c r="T11" s="34"/>
      <c r="U11" s="34"/>
      <c r="V11" s="34"/>
      <c r="W11" s="331"/>
      <c r="X11" s="124"/>
    </row>
    <row r="12" spans="1:27" ht="35.1" customHeight="1">
      <c r="A12" s="332"/>
      <c r="B12" s="332"/>
      <c r="C12" s="13" t="s">
        <v>49</v>
      </c>
      <c r="D12" s="14" t="s">
        <v>201</v>
      </c>
      <c r="E12" s="15">
        <v>3</v>
      </c>
      <c r="F12" s="17" t="s">
        <v>202</v>
      </c>
      <c r="G12" s="335"/>
      <c r="H12" s="332"/>
      <c r="I12" s="43"/>
      <c r="J12" s="1"/>
      <c r="K12" s="1"/>
      <c r="L12" s="33"/>
      <c r="M12" s="33"/>
      <c r="N12" s="33"/>
      <c r="O12" s="33"/>
      <c r="P12" s="33">
        <v>1</v>
      </c>
      <c r="Q12" s="34"/>
      <c r="R12" s="34"/>
      <c r="S12" s="34"/>
      <c r="T12" s="34"/>
      <c r="U12" s="34"/>
      <c r="V12" s="34"/>
      <c r="W12" s="332"/>
      <c r="X12" s="124"/>
    </row>
    <row r="13" spans="1:27" ht="35.1" customHeight="1">
      <c r="A13" s="330">
        <v>3</v>
      </c>
      <c r="B13" s="330" t="s">
        <v>203</v>
      </c>
      <c r="C13" s="13" t="s">
        <v>49</v>
      </c>
      <c r="D13" s="14" t="s">
        <v>204</v>
      </c>
      <c r="E13" s="15">
        <v>1</v>
      </c>
      <c r="F13" s="20" t="s">
        <v>205</v>
      </c>
      <c r="G13" s="333" t="s">
        <v>853</v>
      </c>
      <c r="H13" s="330">
        <v>727.37</v>
      </c>
      <c r="I13" s="43"/>
      <c r="J13" s="1"/>
      <c r="K13" s="1"/>
      <c r="L13" s="66"/>
      <c r="M13" s="66">
        <v>1</v>
      </c>
      <c r="N13" s="34"/>
      <c r="O13" s="34"/>
      <c r="P13" s="34"/>
      <c r="Q13" s="34"/>
      <c r="R13" s="34"/>
      <c r="S13" s="34"/>
      <c r="T13" s="34"/>
      <c r="U13" s="34"/>
      <c r="V13" s="34"/>
      <c r="W13" s="330"/>
      <c r="X13" s="124"/>
    </row>
    <row r="14" spans="1:27" ht="35.1" customHeight="1">
      <c r="A14" s="331"/>
      <c r="B14" s="331"/>
      <c r="C14" s="13" t="s">
        <v>49</v>
      </c>
      <c r="D14" s="14" t="s">
        <v>206</v>
      </c>
      <c r="E14" s="15">
        <v>2</v>
      </c>
      <c r="F14" s="17" t="s">
        <v>207</v>
      </c>
      <c r="G14" s="334"/>
      <c r="H14" s="331"/>
      <c r="I14" s="43"/>
      <c r="J14" s="1"/>
      <c r="K14" s="1"/>
      <c r="L14" s="66"/>
      <c r="M14" s="66">
        <v>1</v>
      </c>
      <c r="N14" s="34"/>
      <c r="O14" s="34"/>
      <c r="P14" s="34"/>
      <c r="Q14" s="34"/>
      <c r="R14" s="34"/>
      <c r="S14" s="34"/>
      <c r="T14" s="34"/>
      <c r="U14" s="34"/>
      <c r="V14" s="34"/>
      <c r="W14" s="331"/>
      <c r="X14" s="124"/>
    </row>
    <row r="15" spans="1:27" ht="35.1" customHeight="1">
      <c r="A15" s="332"/>
      <c r="B15" s="332"/>
      <c r="C15" s="13" t="s">
        <v>49</v>
      </c>
      <c r="D15" s="14" t="s">
        <v>208</v>
      </c>
      <c r="E15" s="15">
        <v>3</v>
      </c>
      <c r="F15" s="17" t="s">
        <v>209</v>
      </c>
      <c r="G15" s="335"/>
      <c r="H15" s="332"/>
      <c r="I15" s="43"/>
      <c r="J15" s="1"/>
      <c r="K15" s="1"/>
      <c r="L15" s="66"/>
      <c r="M15" s="66">
        <v>1</v>
      </c>
      <c r="N15" s="34"/>
      <c r="O15" s="34"/>
      <c r="P15" s="34"/>
      <c r="Q15" s="34"/>
      <c r="R15" s="34"/>
      <c r="S15" s="34"/>
      <c r="T15" s="34"/>
      <c r="U15" s="34"/>
      <c r="V15" s="34"/>
      <c r="W15" s="332"/>
      <c r="X15" s="124"/>
    </row>
    <row r="16" spans="1:27" ht="35.1" customHeight="1">
      <c r="A16" s="330">
        <v>4</v>
      </c>
      <c r="B16" s="330" t="s">
        <v>210</v>
      </c>
      <c r="C16" s="13" t="s">
        <v>49</v>
      </c>
      <c r="D16" s="14" t="s">
        <v>211</v>
      </c>
      <c r="E16" s="15">
        <v>1</v>
      </c>
      <c r="F16" s="24" t="s">
        <v>212</v>
      </c>
      <c r="G16" s="333" t="s">
        <v>719</v>
      </c>
      <c r="H16" s="330">
        <v>482.48</v>
      </c>
      <c r="I16" s="43"/>
      <c r="J16" s="1"/>
      <c r="K16" s="1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30"/>
      <c r="X16" s="124"/>
    </row>
    <row r="17" spans="1:24" ht="35.1" customHeight="1">
      <c r="A17" s="332"/>
      <c r="B17" s="332"/>
      <c r="C17" s="13" t="s">
        <v>49</v>
      </c>
      <c r="D17" s="14" t="s">
        <v>213</v>
      </c>
      <c r="E17" s="15">
        <v>2</v>
      </c>
      <c r="F17" s="17" t="s">
        <v>214</v>
      </c>
      <c r="G17" s="335"/>
      <c r="H17" s="332"/>
      <c r="I17" s="43"/>
      <c r="J17" s="1"/>
      <c r="K17" s="1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2"/>
      <c r="X17" s="124"/>
    </row>
    <row r="18" spans="1:24" ht="35.1" customHeight="1">
      <c r="A18" s="330">
        <v>5</v>
      </c>
      <c r="B18" s="330" t="s">
        <v>215</v>
      </c>
      <c r="C18" s="13" t="s">
        <v>49</v>
      </c>
      <c r="D18" s="14" t="s">
        <v>216</v>
      </c>
      <c r="E18" s="15">
        <v>1</v>
      </c>
      <c r="F18" s="25" t="s">
        <v>217</v>
      </c>
      <c r="G18" s="333" t="s">
        <v>854</v>
      </c>
      <c r="H18" s="330">
        <v>725.97</v>
      </c>
      <c r="I18" s="43"/>
      <c r="J18" s="1"/>
      <c r="K18" s="1"/>
      <c r="L18" s="66"/>
      <c r="M18" s="66">
        <v>1</v>
      </c>
      <c r="N18" s="34"/>
      <c r="O18" s="34"/>
      <c r="P18" s="34"/>
      <c r="Q18" s="34"/>
      <c r="R18" s="34"/>
      <c r="S18" s="34"/>
      <c r="T18" s="34"/>
      <c r="U18" s="34"/>
      <c r="V18" s="34"/>
      <c r="W18" s="330">
        <v>9.75</v>
      </c>
      <c r="X18" s="124"/>
    </row>
    <row r="19" spans="1:24" ht="35.1" customHeight="1">
      <c r="A19" s="331"/>
      <c r="B19" s="331"/>
      <c r="C19" s="13" t="s">
        <v>49</v>
      </c>
      <c r="D19" s="14" t="s">
        <v>218</v>
      </c>
      <c r="E19" s="15">
        <v>2</v>
      </c>
      <c r="F19" s="17" t="s">
        <v>219</v>
      </c>
      <c r="G19" s="334"/>
      <c r="H19" s="331"/>
      <c r="I19" s="43"/>
      <c r="J19" s="1"/>
      <c r="K19" s="1"/>
      <c r="L19" s="66"/>
      <c r="M19" s="66">
        <v>1</v>
      </c>
      <c r="N19" s="34"/>
      <c r="O19" s="34"/>
      <c r="P19" s="34"/>
      <c r="Q19" s="34"/>
      <c r="R19" s="34"/>
      <c r="S19" s="34"/>
      <c r="T19" s="34"/>
      <c r="U19" s="34"/>
      <c r="V19" s="34"/>
      <c r="W19" s="331"/>
      <c r="X19" s="124"/>
    </row>
    <row r="20" spans="1:24" ht="35.1" customHeight="1">
      <c r="A20" s="332"/>
      <c r="B20" s="332"/>
      <c r="C20" s="13" t="s">
        <v>49</v>
      </c>
      <c r="D20" s="14" t="s">
        <v>220</v>
      </c>
      <c r="E20" s="15">
        <v>3</v>
      </c>
      <c r="F20" s="25" t="s">
        <v>221</v>
      </c>
      <c r="G20" s="335"/>
      <c r="H20" s="332"/>
      <c r="I20" s="43">
        <v>1</v>
      </c>
      <c r="J20" s="1"/>
      <c r="K20" s="1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2"/>
      <c r="X20" s="124"/>
    </row>
    <row r="21" spans="1:24" ht="35.1" customHeight="1">
      <c r="A21" s="330">
        <v>6</v>
      </c>
      <c r="B21" s="330" t="s">
        <v>222</v>
      </c>
      <c r="C21" s="13" t="s">
        <v>49</v>
      </c>
      <c r="D21" s="14" t="s">
        <v>223</v>
      </c>
      <c r="E21" s="15">
        <v>1</v>
      </c>
      <c r="F21" s="25" t="s">
        <v>224</v>
      </c>
      <c r="G21" s="333" t="s">
        <v>855</v>
      </c>
      <c r="H21" s="330">
        <v>493.66</v>
      </c>
      <c r="I21" s="43">
        <v>1</v>
      </c>
      <c r="J21" s="1"/>
      <c r="K21" s="1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30"/>
      <c r="X21" s="124"/>
    </row>
    <row r="22" spans="1:24" ht="35.1" customHeight="1">
      <c r="A22" s="332"/>
      <c r="B22" s="332"/>
      <c r="C22" s="13" t="s">
        <v>49</v>
      </c>
      <c r="D22" s="14" t="s">
        <v>225</v>
      </c>
      <c r="E22" s="15">
        <v>2</v>
      </c>
      <c r="F22" s="17" t="s">
        <v>226</v>
      </c>
      <c r="G22" s="335"/>
      <c r="H22" s="332"/>
      <c r="I22" s="43">
        <v>1</v>
      </c>
      <c r="J22" s="1"/>
      <c r="K22" s="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32"/>
      <c r="X22" s="124"/>
    </row>
    <row r="23" spans="1:24" ht="35.1" customHeight="1">
      <c r="A23" s="330">
        <v>7</v>
      </c>
      <c r="B23" s="330" t="s">
        <v>227</v>
      </c>
      <c r="C23" s="13" t="s">
        <v>49</v>
      </c>
      <c r="D23" s="14" t="s">
        <v>228</v>
      </c>
      <c r="E23" s="15">
        <v>1</v>
      </c>
      <c r="F23" s="17" t="s">
        <v>229</v>
      </c>
      <c r="G23" s="333" t="s">
        <v>854</v>
      </c>
      <c r="H23" s="330">
        <v>729.47</v>
      </c>
      <c r="I23" s="43"/>
      <c r="J23" s="1"/>
      <c r="K23" s="1"/>
      <c r="L23" s="66"/>
      <c r="M23" s="66">
        <v>1</v>
      </c>
      <c r="N23" s="34"/>
      <c r="O23" s="34"/>
      <c r="P23" s="34"/>
      <c r="Q23" s="34"/>
      <c r="R23" s="34"/>
      <c r="S23" s="34"/>
      <c r="T23" s="34"/>
      <c r="U23" s="34"/>
      <c r="V23" s="34"/>
      <c r="W23" s="330">
        <v>32.950000000000003</v>
      </c>
      <c r="X23" s="124"/>
    </row>
    <row r="24" spans="1:24" ht="35.1" customHeight="1">
      <c r="A24" s="331"/>
      <c r="B24" s="331"/>
      <c r="C24" s="13" t="s">
        <v>49</v>
      </c>
      <c r="D24" s="14" t="s">
        <v>230</v>
      </c>
      <c r="E24" s="15">
        <v>2</v>
      </c>
      <c r="F24" s="17" t="s">
        <v>231</v>
      </c>
      <c r="G24" s="334"/>
      <c r="H24" s="331"/>
      <c r="I24" s="43"/>
      <c r="J24" s="1"/>
      <c r="K24" s="1"/>
      <c r="L24" s="66">
        <v>1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31"/>
      <c r="X24" s="257" t="s">
        <v>870</v>
      </c>
    </row>
    <row r="25" spans="1:24" ht="35.1" customHeight="1">
      <c r="A25" s="332"/>
      <c r="B25" s="332"/>
      <c r="C25" s="13" t="s">
        <v>49</v>
      </c>
      <c r="D25" s="14" t="s">
        <v>232</v>
      </c>
      <c r="E25" s="15">
        <v>3</v>
      </c>
      <c r="F25" s="25" t="s">
        <v>233</v>
      </c>
      <c r="G25" s="335"/>
      <c r="H25" s="332"/>
      <c r="I25" s="43">
        <v>1</v>
      </c>
      <c r="J25" s="1"/>
      <c r="K25" s="1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2"/>
      <c r="X25" s="258" t="s">
        <v>871</v>
      </c>
    </row>
    <row r="26" spans="1:24" ht="35.1" customHeight="1">
      <c r="A26" s="330">
        <v>8</v>
      </c>
      <c r="B26" s="330" t="s">
        <v>234</v>
      </c>
      <c r="C26" s="13" t="s">
        <v>49</v>
      </c>
      <c r="D26" s="14" t="s">
        <v>235</v>
      </c>
      <c r="E26" s="15">
        <v>1</v>
      </c>
      <c r="F26" s="17" t="s">
        <v>236</v>
      </c>
      <c r="G26" s="333" t="s">
        <v>676</v>
      </c>
      <c r="H26" s="330">
        <v>738.48</v>
      </c>
      <c r="I26" s="43"/>
      <c r="J26" s="1"/>
      <c r="K26" s="1"/>
      <c r="L26" s="131"/>
      <c r="M26" s="131"/>
      <c r="N26" s="131"/>
      <c r="O26" s="131"/>
      <c r="P26" s="131"/>
      <c r="Q26" s="131"/>
      <c r="R26" s="131"/>
      <c r="S26" s="131"/>
      <c r="T26" s="131">
        <v>1</v>
      </c>
      <c r="U26" s="34"/>
      <c r="V26" s="34"/>
      <c r="W26" s="330">
        <v>347.4</v>
      </c>
      <c r="X26" s="124"/>
    </row>
    <row r="27" spans="1:24" ht="35.1" customHeight="1">
      <c r="A27" s="331"/>
      <c r="B27" s="331"/>
      <c r="C27" s="13" t="s">
        <v>49</v>
      </c>
      <c r="D27" s="14" t="s">
        <v>237</v>
      </c>
      <c r="E27" s="15">
        <v>2</v>
      </c>
      <c r="F27" s="25" t="s">
        <v>238</v>
      </c>
      <c r="G27" s="334"/>
      <c r="H27" s="331"/>
      <c r="I27" s="43"/>
      <c r="J27" s="1"/>
      <c r="K27" s="1"/>
      <c r="L27" s="131"/>
      <c r="M27" s="131"/>
      <c r="N27" s="131"/>
      <c r="O27" s="131"/>
      <c r="P27" s="131"/>
      <c r="Q27" s="131"/>
      <c r="R27" s="131"/>
      <c r="S27" s="131"/>
      <c r="T27" s="131">
        <v>1</v>
      </c>
      <c r="U27" s="34"/>
      <c r="V27" s="34"/>
      <c r="W27" s="331"/>
      <c r="X27" s="124"/>
    </row>
    <row r="28" spans="1:24" ht="35.1" customHeight="1">
      <c r="A28" s="332"/>
      <c r="B28" s="332"/>
      <c r="C28" s="13" t="s">
        <v>49</v>
      </c>
      <c r="D28" s="14" t="s">
        <v>239</v>
      </c>
      <c r="E28" s="15">
        <v>3</v>
      </c>
      <c r="F28" s="17" t="s">
        <v>240</v>
      </c>
      <c r="G28" s="335"/>
      <c r="H28" s="332"/>
      <c r="I28" s="43"/>
      <c r="J28" s="1"/>
      <c r="K28" s="1"/>
      <c r="L28" s="131"/>
      <c r="M28" s="131"/>
      <c r="N28" s="131"/>
      <c r="O28" s="131"/>
      <c r="P28" s="131"/>
      <c r="Q28" s="131"/>
      <c r="R28" s="131">
        <v>1</v>
      </c>
      <c r="S28" s="34"/>
      <c r="T28" s="34"/>
      <c r="U28" s="34"/>
      <c r="V28" s="34"/>
      <c r="W28" s="332"/>
      <c r="X28" s="124"/>
    </row>
    <row r="29" spans="1:24" ht="35.1" customHeight="1">
      <c r="A29" s="12">
        <v>9</v>
      </c>
      <c r="B29" s="12" t="s">
        <v>241</v>
      </c>
      <c r="C29" s="13" t="s">
        <v>49</v>
      </c>
      <c r="D29" s="14" t="s">
        <v>242</v>
      </c>
      <c r="E29" s="15">
        <v>1</v>
      </c>
      <c r="F29" s="17" t="s">
        <v>243</v>
      </c>
      <c r="G29" s="130" t="s">
        <v>786</v>
      </c>
      <c r="H29" s="12">
        <v>245.61</v>
      </c>
      <c r="I29" s="43"/>
      <c r="J29" s="1"/>
      <c r="K29" s="1"/>
      <c r="L29" s="131"/>
      <c r="M29" s="131"/>
      <c r="N29" s="131"/>
      <c r="O29" s="131"/>
      <c r="P29" s="131">
        <v>1</v>
      </c>
      <c r="Q29" s="34"/>
      <c r="R29" s="34"/>
      <c r="S29" s="34"/>
      <c r="T29" s="34"/>
      <c r="U29" s="34"/>
      <c r="V29" s="34"/>
      <c r="W29" s="12">
        <v>72.209999999999994</v>
      </c>
      <c r="X29" s="124" t="s">
        <v>866</v>
      </c>
    </row>
    <row r="30" spans="1:24" ht="35.1" customHeight="1">
      <c r="A30" s="330">
        <v>10</v>
      </c>
      <c r="B30" s="330" t="s">
        <v>244</v>
      </c>
      <c r="C30" s="13" t="s">
        <v>245</v>
      </c>
      <c r="D30" s="14" t="s">
        <v>246</v>
      </c>
      <c r="E30" s="15">
        <v>1</v>
      </c>
      <c r="F30" s="17" t="s">
        <v>247</v>
      </c>
      <c r="G30" s="333" t="s">
        <v>691</v>
      </c>
      <c r="H30" s="330">
        <v>489.32</v>
      </c>
      <c r="I30" s="43"/>
      <c r="J30" s="346" t="s">
        <v>731</v>
      </c>
      <c r="K30" s="346" t="s">
        <v>727</v>
      </c>
      <c r="L30" s="33"/>
      <c r="M30" s="33"/>
      <c r="N30" s="33"/>
      <c r="O30" s="33"/>
      <c r="P30" s="33"/>
      <c r="Q30" s="33"/>
      <c r="R30" s="33"/>
      <c r="S30" s="33"/>
      <c r="T30" s="33"/>
      <c r="U30" s="33">
        <v>1</v>
      </c>
      <c r="V30" s="34"/>
      <c r="W30" s="330">
        <v>330.08</v>
      </c>
      <c r="X30" s="124"/>
    </row>
    <row r="31" spans="1:24" ht="35.1" customHeight="1">
      <c r="A31" s="332"/>
      <c r="B31" s="332"/>
      <c r="C31" s="13" t="s">
        <v>245</v>
      </c>
      <c r="D31" s="14" t="s">
        <v>245</v>
      </c>
      <c r="E31" s="15">
        <v>2</v>
      </c>
      <c r="F31" s="17" t="s">
        <v>248</v>
      </c>
      <c r="G31" s="335"/>
      <c r="H31" s="332"/>
      <c r="I31" s="43"/>
      <c r="J31" s="347"/>
      <c r="K31" s="347"/>
      <c r="L31" s="33"/>
      <c r="M31" s="33"/>
      <c r="N31" s="33"/>
      <c r="O31" s="33"/>
      <c r="P31" s="33"/>
      <c r="Q31" s="33"/>
      <c r="R31" s="33"/>
      <c r="S31" s="33"/>
      <c r="T31" s="33"/>
      <c r="U31" s="33">
        <v>1</v>
      </c>
      <c r="V31" s="34"/>
      <c r="W31" s="332"/>
      <c r="X31" s="124"/>
    </row>
    <row r="32" spans="1:24" ht="35.1" customHeight="1">
      <c r="A32" s="330">
        <v>11</v>
      </c>
      <c r="B32" s="330" t="s">
        <v>249</v>
      </c>
      <c r="C32" s="13" t="s">
        <v>245</v>
      </c>
      <c r="D32" s="14" t="s">
        <v>250</v>
      </c>
      <c r="E32" s="15">
        <v>1</v>
      </c>
      <c r="F32" s="17" t="s">
        <v>251</v>
      </c>
      <c r="G32" s="333" t="s">
        <v>751</v>
      </c>
      <c r="H32" s="330">
        <v>489.32</v>
      </c>
      <c r="I32" s="43"/>
      <c r="J32" s="1"/>
      <c r="K32" s="1"/>
      <c r="L32" s="33"/>
      <c r="M32" s="33"/>
      <c r="N32" s="33"/>
      <c r="O32" s="33"/>
      <c r="P32" s="33"/>
      <c r="Q32" s="33"/>
      <c r="R32" s="33"/>
      <c r="S32" s="33"/>
      <c r="T32" s="33"/>
      <c r="U32" s="33">
        <v>1</v>
      </c>
      <c r="V32" s="34"/>
      <c r="W32" s="330">
        <v>464.5</v>
      </c>
      <c r="X32" s="124"/>
    </row>
    <row r="33" spans="1:24" ht="35.1" customHeight="1">
      <c r="A33" s="332"/>
      <c r="B33" s="332"/>
      <c r="C33" s="13" t="s">
        <v>245</v>
      </c>
      <c r="D33" s="14" t="s">
        <v>252</v>
      </c>
      <c r="E33" s="15">
        <v>2</v>
      </c>
      <c r="F33" s="17" t="s">
        <v>253</v>
      </c>
      <c r="G33" s="335"/>
      <c r="H33" s="332"/>
      <c r="I33" s="43"/>
      <c r="J33" s="1"/>
      <c r="K33" s="1"/>
      <c r="L33" s="33"/>
      <c r="M33" s="33"/>
      <c r="N33" s="33"/>
      <c r="O33" s="33"/>
      <c r="P33" s="33"/>
      <c r="Q33" s="33"/>
      <c r="R33" s="33"/>
      <c r="S33" s="33"/>
      <c r="T33" s="33"/>
      <c r="U33" s="33">
        <v>1</v>
      </c>
      <c r="V33" s="34"/>
      <c r="W33" s="332"/>
      <c r="X33" s="124"/>
    </row>
    <row r="34" spans="1:24" ht="35.1" customHeight="1">
      <c r="A34" s="330">
        <v>12</v>
      </c>
      <c r="B34" s="330" t="s">
        <v>330</v>
      </c>
      <c r="C34" s="18" t="s">
        <v>51</v>
      </c>
      <c r="D34" s="13" t="s">
        <v>331</v>
      </c>
      <c r="E34" s="16">
        <v>1</v>
      </c>
      <c r="F34" s="25" t="s">
        <v>332</v>
      </c>
      <c r="G34" s="333" t="s">
        <v>692</v>
      </c>
      <c r="H34" s="330">
        <v>737.13</v>
      </c>
      <c r="I34" s="43"/>
      <c r="J34" s="1"/>
      <c r="K34" s="1"/>
      <c r="L34" s="33"/>
      <c r="M34" s="33"/>
      <c r="N34" s="33"/>
      <c r="O34" s="33"/>
      <c r="P34" s="66">
        <v>1</v>
      </c>
      <c r="Q34" s="34"/>
      <c r="R34" s="34"/>
      <c r="S34" s="34"/>
      <c r="T34" s="34"/>
      <c r="U34" s="34"/>
      <c r="V34" s="34"/>
      <c r="W34" s="330">
        <v>177.24</v>
      </c>
      <c r="X34" s="124"/>
    </row>
    <row r="35" spans="1:24" ht="35.1" customHeight="1">
      <c r="A35" s="331"/>
      <c r="B35" s="331"/>
      <c r="C35" s="18" t="s">
        <v>51</v>
      </c>
      <c r="D35" s="13" t="s">
        <v>333</v>
      </c>
      <c r="E35" s="16">
        <v>2</v>
      </c>
      <c r="F35" s="17" t="s">
        <v>334</v>
      </c>
      <c r="G35" s="334"/>
      <c r="H35" s="331"/>
      <c r="I35" s="43"/>
      <c r="J35" s="1"/>
      <c r="K35" s="1"/>
      <c r="L35" s="66"/>
      <c r="M35" s="66"/>
      <c r="N35" s="66"/>
      <c r="O35" s="66"/>
      <c r="P35" s="66"/>
      <c r="Q35" s="66"/>
      <c r="R35" s="66"/>
      <c r="S35" s="66"/>
      <c r="T35" s="66">
        <v>1</v>
      </c>
      <c r="U35" s="34"/>
      <c r="V35" s="34"/>
      <c r="W35" s="331"/>
      <c r="X35" s="124"/>
    </row>
    <row r="36" spans="1:24" ht="35.1" customHeight="1">
      <c r="A36" s="332"/>
      <c r="B36" s="332"/>
      <c r="C36" s="18" t="s">
        <v>51</v>
      </c>
      <c r="D36" s="13" t="s">
        <v>335</v>
      </c>
      <c r="E36" s="16">
        <v>3</v>
      </c>
      <c r="F36" s="20" t="s">
        <v>336</v>
      </c>
      <c r="G36" s="335"/>
      <c r="H36" s="332"/>
      <c r="I36" s="43">
        <v>1</v>
      </c>
      <c r="J36" s="1"/>
      <c r="K36" s="1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32"/>
      <c r="X36" s="124" t="s">
        <v>722</v>
      </c>
    </row>
    <row r="37" spans="1:24" ht="35.1" customHeight="1">
      <c r="A37" s="330">
        <v>13</v>
      </c>
      <c r="B37" s="330" t="s">
        <v>337</v>
      </c>
      <c r="C37" s="18" t="s">
        <v>51</v>
      </c>
      <c r="D37" s="13" t="s">
        <v>338</v>
      </c>
      <c r="E37" s="16">
        <v>1</v>
      </c>
      <c r="F37" s="22" t="s">
        <v>339</v>
      </c>
      <c r="G37" s="333" t="s">
        <v>856</v>
      </c>
      <c r="H37" s="330">
        <v>492.49</v>
      </c>
      <c r="I37" s="43">
        <v>1</v>
      </c>
      <c r="J37" s="1"/>
      <c r="K37" s="1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8">
        <v>494.15170999999998</v>
      </c>
      <c r="X37" s="124"/>
    </row>
    <row r="38" spans="1:24" ht="35.1" customHeight="1">
      <c r="A38" s="332"/>
      <c r="B38" s="332"/>
      <c r="C38" s="18" t="s">
        <v>51</v>
      </c>
      <c r="D38" s="13" t="s">
        <v>340</v>
      </c>
      <c r="E38" s="16">
        <v>2</v>
      </c>
      <c r="F38" s="23" t="s">
        <v>341</v>
      </c>
      <c r="G38" s="335"/>
      <c r="H38" s="332"/>
      <c r="I38" s="43"/>
      <c r="J38" s="1"/>
      <c r="K38" s="1"/>
      <c r="L38" s="66"/>
      <c r="M38" s="66"/>
      <c r="N38" s="66">
        <v>1</v>
      </c>
      <c r="O38" s="34"/>
      <c r="P38" s="34"/>
      <c r="Q38" s="34"/>
      <c r="R38" s="34"/>
      <c r="S38" s="34"/>
      <c r="T38" s="34"/>
      <c r="U38" s="34"/>
      <c r="V38" s="34"/>
      <c r="W38" s="349"/>
      <c r="X38" s="124"/>
    </row>
    <row r="39" spans="1:24" ht="35.1" customHeight="1">
      <c r="A39" s="330">
        <v>14</v>
      </c>
      <c r="B39" s="330" t="s">
        <v>342</v>
      </c>
      <c r="C39" s="18" t="s">
        <v>51</v>
      </c>
      <c r="D39" s="13" t="s">
        <v>343</v>
      </c>
      <c r="E39" s="16">
        <v>1</v>
      </c>
      <c r="F39" s="17" t="s">
        <v>344</v>
      </c>
      <c r="G39" s="333" t="s">
        <v>857</v>
      </c>
      <c r="H39" s="330">
        <v>493.07</v>
      </c>
      <c r="I39" s="43"/>
      <c r="J39" s="1"/>
      <c r="K39" s="1"/>
      <c r="L39" s="66"/>
      <c r="M39" s="66"/>
      <c r="N39" s="66"/>
      <c r="O39" s="66"/>
      <c r="P39" s="66">
        <v>1</v>
      </c>
      <c r="Q39" s="34"/>
      <c r="R39" s="34"/>
      <c r="S39" s="34"/>
      <c r="T39" s="34"/>
      <c r="U39" s="34"/>
      <c r="V39" s="34"/>
      <c r="W39" s="348">
        <v>119.37</v>
      </c>
      <c r="X39" s="124"/>
    </row>
    <row r="40" spans="1:24" ht="35.1" customHeight="1">
      <c r="A40" s="332"/>
      <c r="B40" s="332"/>
      <c r="C40" s="18" t="s">
        <v>51</v>
      </c>
      <c r="D40" s="13" t="s">
        <v>345</v>
      </c>
      <c r="E40" s="16">
        <v>2</v>
      </c>
      <c r="F40" s="23" t="s">
        <v>346</v>
      </c>
      <c r="G40" s="335"/>
      <c r="H40" s="332"/>
      <c r="I40" s="43"/>
      <c r="J40" s="1"/>
      <c r="K40" s="1"/>
      <c r="L40" s="66"/>
      <c r="M40" s="66"/>
      <c r="N40" s="66">
        <v>1</v>
      </c>
      <c r="O40" s="34"/>
      <c r="P40" s="34"/>
      <c r="Q40" s="34"/>
      <c r="R40" s="34"/>
      <c r="S40" s="34"/>
      <c r="T40" s="34"/>
      <c r="U40" s="34"/>
      <c r="V40" s="34"/>
      <c r="W40" s="349"/>
      <c r="X40" s="124"/>
    </row>
    <row r="41" spans="1:24" ht="35.1" customHeight="1">
      <c r="A41" s="330">
        <v>15</v>
      </c>
      <c r="B41" s="330" t="s">
        <v>347</v>
      </c>
      <c r="C41" s="18" t="s">
        <v>51</v>
      </c>
      <c r="D41" s="13" t="s">
        <v>348</v>
      </c>
      <c r="E41" s="16">
        <v>1</v>
      </c>
      <c r="F41" s="23" t="s">
        <v>349</v>
      </c>
      <c r="G41" s="333" t="s">
        <v>858</v>
      </c>
      <c r="H41" s="330">
        <v>488.65</v>
      </c>
      <c r="I41" s="43"/>
      <c r="J41" s="1"/>
      <c r="K41" s="1"/>
      <c r="L41" s="66"/>
      <c r="M41" s="66"/>
      <c r="N41" s="66"/>
      <c r="O41" s="66"/>
      <c r="P41" s="66"/>
      <c r="Q41" s="66"/>
      <c r="R41" s="66"/>
      <c r="S41" s="66"/>
      <c r="T41" s="66">
        <v>1</v>
      </c>
      <c r="U41" s="34"/>
      <c r="V41" s="34"/>
      <c r="W41" s="330">
        <v>182.29</v>
      </c>
      <c r="X41" s="124"/>
    </row>
    <row r="42" spans="1:24" ht="35.1" customHeight="1">
      <c r="A42" s="332"/>
      <c r="B42" s="332"/>
      <c r="C42" s="18" t="s">
        <v>51</v>
      </c>
      <c r="D42" s="13" t="s">
        <v>350</v>
      </c>
      <c r="E42" s="16">
        <v>2</v>
      </c>
      <c r="F42" s="22" t="s">
        <v>351</v>
      </c>
      <c r="G42" s="335"/>
      <c r="H42" s="332"/>
      <c r="I42" s="43"/>
      <c r="J42" s="1"/>
      <c r="K42" s="1"/>
      <c r="L42" s="66"/>
      <c r="M42" s="66"/>
      <c r="N42" s="66"/>
      <c r="O42" s="66"/>
      <c r="P42" s="66"/>
      <c r="Q42" s="66"/>
      <c r="R42" s="66">
        <v>1</v>
      </c>
      <c r="S42" s="34"/>
      <c r="T42" s="34"/>
      <c r="U42" s="34"/>
      <c r="V42" s="34"/>
      <c r="W42" s="332"/>
      <c r="X42" s="124"/>
    </row>
    <row r="43" spans="1:24" ht="35.1" customHeight="1">
      <c r="A43" s="12">
        <v>16</v>
      </c>
      <c r="B43" s="12" t="s">
        <v>352</v>
      </c>
      <c r="C43" s="18" t="s">
        <v>51</v>
      </c>
      <c r="D43" s="13" t="s">
        <v>353</v>
      </c>
      <c r="E43" s="16">
        <v>1</v>
      </c>
      <c r="F43" s="17" t="s">
        <v>354</v>
      </c>
      <c r="G43" s="202" t="s">
        <v>752</v>
      </c>
      <c r="H43" s="12">
        <v>242.57</v>
      </c>
      <c r="I43" s="43"/>
      <c r="J43" s="1"/>
      <c r="K43" s="1"/>
      <c r="L43" s="66"/>
      <c r="M43" s="66"/>
      <c r="N43" s="66">
        <v>1</v>
      </c>
      <c r="O43" s="34"/>
      <c r="P43" s="34"/>
      <c r="Q43" s="34"/>
      <c r="R43" s="34"/>
      <c r="S43" s="34"/>
      <c r="T43" s="34"/>
      <c r="U43" s="34"/>
      <c r="V43" s="34"/>
      <c r="W43" s="12">
        <v>36.75</v>
      </c>
      <c r="X43" s="124"/>
    </row>
    <row r="44" spans="1:24" ht="35.1" customHeight="1">
      <c r="A44" s="330">
        <v>17</v>
      </c>
      <c r="B44" s="330" t="s">
        <v>355</v>
      </c>
      <c r="C44" s="13" t="s">
        <v>36</v>
      </c>
      <c r="D44" s="14" t="s">
        <v>36</v>
      </c>
      <c r="E44" s="15">
        <v>1</v>
      </c>
      <c r="F44" s="17" t="s">
        <v>356</v>
      </c>
      <c r="G44" s="333" t="s">
        <v>693</v>
      </c>
      <c r="H44" s="330">
        <v>505.69</v>
      </c>
      <c r="I44" s="43"/>
      <c r="J44" s="1"/>
      <c r="K44" s="1"/>
      <c r="L44" s="66"/>
      <c r="M44" s="66"/>
      <c r="N44" s="66"/>
      <c r="O44" s="66"/>
      <c r="P44" s="66"/>
      <c r="Q44" s="66"/>
      <c r="R44" s="66"/>
      <c r="S44" s="66"/>
      <c r="T44" s="66">
        <v>1</v>
      </c>
      <c r="U44" s="34"/>
      <c r="V44" s="34"/>
      <c r="W44" s="330">
        <v>297.87</v>
      </c>
      <c r="X44" s="124"/>
    </row>
    <row r="45" spans="1:24" ht="35.1" customHeight="1">
      <c r="A45" s="332"/>
      <c r="B45" s="332"/>
      <c r="C45" s="13" t="s">
        <v>36</v>
      </c>
      <c r="D45" s="14" t="s">
        <v>357</v>
      </c>
      <c r="E45" s="15">
        <v>2</v>
      </c>
      <c r="F45" s="17" t="s">
        <v>358</v>
      </c>
      <c r="G45" s="335"/>
      <c r="H45" s="332"/>
      <c r="I45" s="43"/>
      <c r="J45" s="1"/>
      <c r="K45" s="1"/>
      <c r="L45" s="66"/>
      <c r="M45" s="66"/>
      <c r="N45" s="66"/>
      <c r="O45" s="66"/>
      <c r="P45" s="66"/>
      <c r="Q45" s="66"/>
      <c r="R45" s="66"/>
      <c r="S45" s="66"/>
      <c r="T45" s="66">
        <v>1</v>
      </c>
      <c r="U45" s="34"/>
      <c r="V45" s="34"/>
      <c r="W45" s="332"/>
      <c r="X45" s="124"/>
    </row>
    <row r="46" spans="1:24" ht="35.1" customHeight="1">
      <c r="A46" s="330">
        <v>18</v>
      </c>
      <c r="B46" s="330" t="s">
        <v>359</v>
      </c>
      <c r="C46" s="13" t="s">
        <v>36</v>
      </c>
      <c r="D46" s="14" t="s">
        <v>360</v>
      </c>
      <c r="E46" s="15">
        <v>1</v>
      </c>
      <c r="F46" s="20" t="s">
        <v>361</v>
      </c>
      <c r="G46" s="333" t="s">
        <v>859</v>
      </c>
      <c r="H46" s="330">
        <v>509.48</v>
      </c>
      <c r="I46" s="43"/>
      <c r="J46" s="1"/>
      <c r="K46" s="1"/>
      <c r="L46" s="66"/>
      <c r="M46" s="66">
        <v>1</v>
      </c>
      <c r="N46" s="34"/>
      <c r="O46" s="34"/>
      <c r="P46" s="34"/>
      <c r="Q46" s="34"/>
      <c r="R46" s="34"/>
      <c r="S46" s="34"/>
      <c r="T46" s="34"/>
      <c r="U46" s="34"/>
      <c r="V46" s="34"/>
      <c r="W46" s="330"/>
      <c r="X46" s="124"/>
    </row>
    <row r="47" spans="1:24" ht="35.1" customHeight="1">
      <c r="A47" s="332"/>
      <c r="B47" s="332"/>
      <c r="C47" s="13" t="s">
        <v>36</v>
      </c>
      <c r="D47" s="14" t="s">
        <v>362</v>
      </c>
      <c r="E47" s="15">
        <v>2</v>
      </c>
      <c r="F47" s="17" t="s">
        <v>363</v>
      </c>
      <c r="G47" s="335"/>
      <c r="H47" s="332"/>
      <c r="I47" s="43">
        <v>1</v>
      </c>
      <c r="J47" s="1"/>
      <c r="K47" s="1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32"/>
      <c r="X47" s="124"/>
    </row>
    <row r="48" spans="1:24" ht="35.1" customHeight="1">
      <c r="A48" s="12">
        <v>19</v>
      </c>
      <c r="B48" s="12" t="s">
        <v>364</v>
      </c>
      <c r="C48" s="13" t="s">
        <v>36</v>
      </c>
      <c r="D48" s="14" t="s">
        <v>365</v>
      </c>
      <c r="E48" s="15">
        <v>1</v>
      </c>
      <c r="F48" s="20" t="s">
        <v>366</v>
      </c>
      <c r="G48" s="129" t="s">
        <v>693</v>
      </c>
      <c r="H48" s="12">
        <v>254.09</v>
      </c>
      <c r="I48" s="43"/>
      <c r="J48" s="1"/>
      <c r="K48" s="1"/>
      <c r="L48" s="66"/>
      <c r="M48" s="66"/>
      <c r="N48" s="66"/>
      <c r="O48" s="66"/>
      <c r="P48" s="66"/>
      <c r="Q48" s="66"/>
      <c r="R48" s="66">
        <v>1</v>
      </c>
      <c r="S48" s="34"/>
      <c r="T48" s="34"/>
      <c r="U48" s="34"/>
      <c r="V48" s="34"/>
      <c r="W48" s="246">
        <v>82.68</v>
      </c>
      <c r="X48" s="124"/>
    </row>
    <row r="49" spans="1:24">
      <c r="A49" s="1"/>
      <c r="B49" s="1"/>
      <c r="C49" s="336" t="s">
        <v>21</v>
      </c>
      <c r="D49" s="336"/>
      <c r="E49" s="1">
        <f>E9+E12+E15+E17+E20+E22+E25+E28+E29+E31+E33+E36+E38+E40+E42+E43+E45+E47+E48</f>
        <v>41</v>
      </c>
      <c r="F49" s="1"/>
      <c r="G49" s="1"/>
      <c r="H49" s="1">
        <f>SUM(H8:H48)</f>
        <v>10058.309999999998</v>
      </c>
      <c r="I49" s="43">
        <f>SUM(I8:I48)</f>
        <v>9</v>
      </c>
      <c r="J49" s="1"/>
      <c r="K49" s="1"/>
      <c r="L49" s="194">
        <f t="shared" ref="L49:W49" si="0">SUM(L8:L48)</f>
        <v>1</v>
      </c>
      <c r="M49" s="194">
        <f t="shared" si="0"/>
        <v>7</v>
      </c>
      <c r="N49" s="194">
        <f>SUM(N8:N48)</f>
        <v>3</v>
      </c>
      <c r="O49" s="194">
        <f t="shared" si="0"/>
        <v>0</v>
      </c>
      <c r="P49" s="194">
        <f>SUM(P8:P48)</f>
        <v>5</v>
      </c>
      <c r="Q49" s="194">
        <f t="shared" si="0"/>
        <v>0</v>
      </c>
      <c r="R49" s="194">
        <f>SUM(R8:R48)</f>
        <v>4</v>
      </c>
      <c r="S49" s="194">
        <f t="shared" si="0"/>
        <v>0</v>
      </c>
      <c r="T49" s="194">
        <f t="shared" si="0"/>
        <v>6</v>
      </c>
      <c r="U49" s="194">
        <f t="shared" si="0"/>
        <v>4</v>
      </c>
      <c r="V49" s="194">
        <f t="shared" si="0"/>
        <v>0</v>
      </c>
      <c r="W49" s="88">
        <f t="shared" si="0"/>
        <v>2858.8517099999995</v>
      </c>
      <c r="X49" s="124"/>
    </row>
  </sheetData>
  <mergeCells count="110">
    <mergeCell ref="W34:W36"/>
    <mergeCell ref="W37:W38"/>
    <mergeCell ref="W39:W40"/>
    <mergeCell ref="W41:W42"/>
    <mergeCell ref="W44:W45"/>
    <mergeCell ref="A46:A47"/>
    <mergeCell ref="W46:W47"/>
    <mergeCell ref="A8:A9"/>
    <mergeCell ref="A10:A12"/>
    <mergeCell ref="A13:A15"/>
    <mergeCell ref="A16:A17"/>
    <mergeCell ref="A18:A20"/>
    <mergeCell ref="A21:A22"/>
    <mergeCell ref="A23:A25"/>
    <mergeCell ref="A26:A28"/>
    <mergeCell ref="A30:A31"/>
    <mergeCell ref="A32:A33"/>
    <mergeCell ref="A34:A36"/>
    <mergeCell ref="A37:A38"/>
    <mergeCell ref="A39:A40"/>
    <mergeCell ref="A41:A42"/>
    <mergeCell ref="A44:A45"/>
    <mergeCell ref="H46:H47"/>
    <mergeCell ref="W8:W9"/>
    <mergeCell ref="H21:H22"/>
    <mergeCell ref="H23:H25"/>
    <mergeCell ref="H26:H28"/>
    <mergeCell ref="H30:H31"/>
    <mergeCell ref="H32:H33"/>
    <mergeCell ref="W23:W25"/>
    <mergeCell ref="W26:W28"/>
    <mergeCell ref="W30:W31"/>
    <mergeCell ref="W32:W33"/>
    <mergeCell ref="W21:W22"/>
    <mergeCell ref="J30:J31"/>
    <mergeCell ref="K30:K31"/>
    <mergeCell ref="H8:H9"/>
    <mergeCell ref="H10:H12"/>
    <mergeCell ref="H13:H15"/>
    <mergeCell ref="H16:H17"/>
    <mergeCell ref="H18:H20"/>
    <mergeCell ref="A4:X4"/>
    <mergeCell ref="W3:X3"/>
    <mergeCell ref="Q6:R6"/>
    <mergeCell ref="A2:X2"/>
    <mergeCell ref="V6:V7"/>
    <mergeCell ref="I5:V5"/>
    <mergeCell ref="X5:X7"/>
    <mergeCell ref="I6:I7"/>
    <mergeCell ref="L6:L7"/>
    <mergeCell ref="M6:M7"/>
    <mergeCell ref="N6:N7"/>
    <mergeCell ref="G18:G20"/>
    <mergeCell ref="J6:J7"/>
    <mergeCell ref="K6:K7"/>
    <mergeCell ref="W10:W12"/>
    <mergeCell ref="W13:W15"/>
    <mergeCell ref="W16:W17"/>
    <mergeCell ref="W18:W20"/>
    <mergeCell ref="A3:V3"/>
    <mergeCell ref="C49:D49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B8:B9"/>
    <mergeCell ref="G8:G9"/>
    <mergeCell ref="B10:B12"/>
    <mergeCell ref="G10:G12"/>
    <mergeCell ref="B13:B15"/>
    <mergeCell ref="G13:G15"/>
    <mergeCell ref="B16:B17"/>
    <mergeCell ref="G16:G17"/>
    <mergeCell ref="B18:B20"/>
    <mergeCell ref="B46:B47"/>
    <mergeCell ref="G46:G47"/>
    <mergeCell ref="B39:B40"/>
    <mergeCell ref="G39:G40"/>
    <mergeCell ref="B41:B42"/>
    <mergeCell ref="G41:G42"/>
    <mergeCell ref="B44:B45"/>
    <mergeCell ref="G44:G45"/>
    <mergeCell ref="B21:B22"/>
    <mergeCell ref="G21:G22"/>
    <mergeCell ref="B23:B25"/>
    <mergeCell ref="G23:G25"/>
    <mergeCell ref="B26:B28"/>
    <mergeCell ref="G26:G28"/>
    <mergeCell ref="B30:B31"/>
    <mergeCell ref="G30:G31"/>
    <mergeCell ref="B32:B33"/>
    <mergeCell ref="G32:G33"/>
    <mergeCell ref="H34:H36"/>
    <mergeCell ref="H37:H38"/>
    <mergeCell ref="H39:H40"/>
    <mergeCell ref="H41:H42"/>
    <mergeCell ref="H44:H45"/>
    <mergeCell ref="B34:B36"/>
    <mergeCell ref="G34:G36"/>
    <mergeCell ref="B37:B38"/>
    <mergeCell ref="G37:G38"/>
  </mergeCells>
  <pageMargins left="0.15748031496063" right="0.118110236220472" top="0.35433070866141703" bottom="0.196850393700787" header="0.118110236220472" footer="0.118110236220472"/>
  <pageSetup paperSize="9" scale="84" orientation="landscape" r:id="rId1"/>
  <headerFooter differentOddEven="1" differentFirst="1"/>
  <rowBreaks count="1" manualBreakCount="1">
    <brk id="38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view="pageBreakPreview" zoomScale="91" zoomScaleSheetLayoutView="91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W18" sqref="W18:W19"/>
    </sheetView>
  </sheetViews>
  <sheetFormatPr defaultRowHeight="15"/>
  <cols>
    <col min="1" max="1" width="3.42578125" customWidth="1"/>
    <col min="2" max="2" width="7.5703125" customWidth="1"/>
    <col min="3" max="3" width="9.28515625" customWidth="1"/>
    <col min="4" max="4" width="9.85546875" customWidth="1"/>
    <col min="5" max="5" width="3.140625" customWidth="1"/>
    <col min="6" max="7" width="18.28515625" customWidth="1"/>
    <col min="8" max="8" width="8" customWidth="1"/>
    <col min="9" max="9" width="3.42578125" style="44" hidden="1" customWidth="1"/>
    <col min="10" max="10" width="9.5703125" style="44" customWidth="1"/>
    <col min="11" max="11" width="9.42578125" style="44" customWidth="1"/>
    <col min="12" max="22" width="4.7109375" customWidth="1"/>
    <col min="23" max="23" width="7.5703125" customWidth="1"/>
    <col min="24" max="24" width="11.5703125" style="113" customWidth="1"/>
  </cols>
  <sheetData>
    <row r="1" spans="1:24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>
      <c r="A2" s="342" t="str">
        <f>'Patna (East)'!A2</f>
        <v>Progress Report for the construction of Model School (2010-11)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</row>
    <row r="3" spans="1:24">
      <c r="A3" s="359" t="s">
        <v>778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  <c r="W3" s="358" t="str">
        <f>Summary!X3</f>
        <v>Date:-31.03.2015</v>
      </c>
      <c r="X3" s="341"/>
    </row>
    <row r="4" spans="1:24" ht="32.25" customHeight="1">
      <c r="A4" s="342" t="s">
        <v>845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4" ht="13.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31</v>
      </c>
      <c r="F5" s="338" t="s">
        <v>4</v>
      </c>
      <c r="G5" s="338" t="s">
        <v>5</v>
      </c>
      <c r="H5" s="338" t="s">
        <v>6</v>
      </c>
      <c r="I5" s="343" t="s">
        <v>16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38" t="s">
        <v>20</v>
      </c>
      <c r="X5" s="338" t="s">
        <v>14</v>
      </c>
    </row>
    <row r="6" spans="1:24" ht="27" customHeight="1">
      <c r="A6" s="338"/>
      <c r="B6" s="338"/>
      <c r="C6" s="338"/>
      <c r="D6" s="338"/>
      <c r="E6" s="338"/>
      <c r="F6" s="338"/>
      <c r="G6" s="338"/>
      <c r="H6" s="338"/>
      <c r="I6" s="338" t="s">
        <v>7</v>
      </c>
      <c r="J6" s="338" t="s">
        <v>725</v>
      </c>
      <c r="K6" s="338" t="s">
        <v>726</v>
      </c>
      <c r="L6" s="343" t="s">
        <v>15</v>
      </c>
      <c r="M6" s="338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38" t="s">
        <v>13</v>
      </c>
      <c r="V6" s="338" t="s">
        <v>8</v>
      </c>
      <c r="W6" s="338"/>
      <c r="X6" s="338"/>
    </row>
    <row r="7" spans="1:24" ht="22.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43"/>
      <c r="M7" s="338"/>
      <c r="N7" s="338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38"/>
      <c r="V7" s="338"/>
      <c r="W7" s="338"/>
      <c r="X7" s="338"/>
    </row>
    <row r="8" spans="1:24" ht="35.1" customHeight="1">
      <c r="A8" s="330">
        <v>1</v>
      </c>
      <c r="B8" s="330" t="s">
        <v>90</v>
      </c>
      <c r="C8" s="13" t="s">
        <v>41</v>
      </c>
      <c r="D8" s="13" t="s">
        <v>91</v>
      </c>
      <c r="E8" s="16">
        <v>1</v>
      </c>
      <c r="F8" s="21" t="s">
        <v>92</v>
      </c>
      <c r="G8" s="353" t="s">
        <v>806</v>
      </c>
      <c r="H8" s="330">
        <v>517.13</v>
      </c>
      <c r="I8" s="43"/>
      <c r="J8" s="300"/>
      <c r="K8" s="300"/>
      <c r="L8" s="135"/>
      <c r="M8" s="135"/>
      <c r="N8" s="135"/>
      <c r="O8" s="135"/>
      <c r="P8" s="135" t="s">
        <v>868</v>
      </c>
      <c r="Q8" s="135" t="s">
        <v>868</v>
      </c>
      <c r="R8" s="135" t="s">
        <v>868</v>
      </c>
      <c r="S8" s="66">
        <v>1</v>
      </c>
      <c r="T8" s="34"/>
      <c r="U8" s="34"/>
      <c r="V8" s="34"/>
      <c r="W8" s="330">
        <v>204.79</v>
      </c>
      <c r="X8" s="32"/>
    </row>
    <row r="9" spans="1:24" ht="35.1" customHeight="1">
      <c r="A9" s="332"/>
      <c r="B9" s="332"/>
      <c r="C9" s="13" t="s">
        <v>41</v>
      </c>
      <c r="D9" s="13" t="s">
        <v>93</v>
      </c>
      <c r="E9" s="16">
        <v>2</v>
      </c>
      <c r="F9" s="17" t="s">
        <v>94</v>
      </c>
      <c r="G9" s="354"/>
      <c r="H9" s="332"/>
      <c r="I9" s="43"/>
      <c r="J9" s="301"/>
      <c r="K9" s="301"/>
      <c r="L9" s="135"/>
      <c r="M9" s="135"/>
      <c r="N9" s="135"/>
      <c r="O9" s="135"/>
      <c r="P9" s="135">
        <v>1</v>
      </c>
      <c r="Q9" s="34"/>
      <c r="R9" s="34"/>
      <c r="S9" s="34"/>
      <c r="T9" s="34"/>
      <c r="U9" s="34"/>
      <c r="V9" s="34"/>
      <c r="W9" s="332"/>
      <c r="X9" s="32"/>
    </row>
    <row r="10" spans="1:24" ht="35.1" customHeight="1">
      <c r="A10" s="351">
        <v>2</v>
      </c>
      <c r="B10" s="330" t="s">
        <v>470</v>
      </c>
      <c r="C10" s="13" t="s">
        <v>34</v>
      </c>
      <c r="D10" s="13" t="s">
        <v>471</v>
      </c>
      <c r="E10" s="16">
        <v>1</v>
      </c>
      <c r="F10" s="17" t="s">
        <v>472</v>
      </c>
      <c r="G10" s="353" t="s">
        <v>754</v>
      </c>
      <c r="H10" s="330">
        <v>767.21</v>
      </c>
      <c r="I10" s="43"/>
      <c r="J10" s="300"/>
      <c r="K10" s="300"/>
      <c r="L10" s="66"/>
      <c r="M10" s="66"/>
      <c r="N10" s="66"/>
      <c r="O10" s="66"/>
      <c r="P10" s="66"/>
      <c r="Q10" s="66"/>
      <c r="R10" s="66"/>
      <c r="S10" s="66"/>
      <c r="T10" s="66"/>
      <c r="U10" s="66">
        <v>1</v>
      </c>
      <c r="V10" s="34"/>
      <c r="W10" s="330">
        <v>448.52</v>
      </c>
      <c r="X10" s="32"/>
    </row>
    <row r="11" spans="1:24" ht="35.1" customHeight="1">
      <c r="A11" s="355"/>
      <c r="B11" s="331"/>
      <c r="C11" s="13" t="s">
        <v>34</v>
      </c>
      <c r="D11" s="13" t="s">
        <v>473</v>
      </c>
      <c r="E11" s="16">
        <v>2</v>
      </c>
      <c r="F11" s="28" t="s">
        <v>474</v>
      </c>
      <c r="G11" s="356"/>
      <c r="H11" s="331"/>
      <c r="I11" s="43"/>
      <c r="J11" s="357"/>
      <c r="K11" s="357"/>
      <c r="L11" s="66"/>
      <c r="M11" s="66"/>
      <c r="N11" s="66"/>
      <c r="O11" s="66">
        <v>1</v>
      </c>
      <c r="P11" s="34"/>
      <c r="Q11" s="34"/>
      <c r="R11" s="34"/>
      <c r="S11" s="34"/>
      <c r="T11" s="34"/>
      <c r="U11" s="34"/>
      <c r="V11" s="34"/>
      <c r="W11" s="331"/>
      <c r="X11" s="32" t="s">
        <v>807</v>
      </c>
    </row>
    <row r="12" spans="1:24" ht="35.1" customHeight="1">
      <c r="A12" s="352"/>
      <c r="B12" s="332"/>
      <c r="C12" s="13" t="s">
        <v>34</v>
      </c>
      <c r="D12" s="13" t="s">
        <v>475</v>
      </c>
      <c r="E12" s="16">
        <v>3</v>
      </c>
      <c r="F12" s="17" t="s">
        <v>476</v>
      </c>
      <c r="G12" s="354"/>
      <c r="H12" s="332"/>
      <c r="I12" s="43"/>
      <c r="J12" s="301"/>
      <c r="K12" s="301"/>
      <c r="L12" s="66"/>
      <c r="M12" s="66"/>
      <c r="N12" s="66"/>
      <c r="O12" s="66"/>
      <c r="P12" s="66"/>
      <c r="Q12" s="66">
        <v>1</v>
      </c>
      <c r="R12" s="34"/>
      <c r="S12" s="34"/>
      <c r="T12" s="34"/>
      <c r="U12" s="34"/>
      <c r="V12" s="34"/>
      <c r="W12" s="332"/>
      <c r="X12" s="32"/>
    </row>
    <row r="13" spans="1:24" ht="35.1" customHeight="1">
      <c r="A13" s="351">
        <v>3</v>
      </c>
      <c r="B13" s="330" t="s">
        <v>477</v>
      </c>
      <c r="C13" s="13" t="s">
        <v>34</v>
      </c>
      <c r="D13" s="14" t="s">
        <v>478</v>
      </c>
      <c r="E13" s="15">
        <v>1</v>
      </c>
      <c r="F13" s="28" t="s">
        <v>479</v>
      </c>
      <c r="G13" s="353" t="s">
        <v>864</v>
      </c>
      <c r="H13" s="330">
        <v>776.01</v>
      </c>
      <c r="I13" s="43"/>
      <c r="J13" s="300"/>
      <c r="K13" s="300"/>
      <c r="L13" s="66"/>
      <c r="M13" s="66"/>
      <c r="N13" s="66"/>
      <c r="O13" s="66"/>
      <c r="P13" s="66">
        <v>1</v>
      </c>
      <c r="Q13" s="34"/>
      <c r="R13" s="34"/>
      <c r="S13" s="34"/>
      <c r="T13" s="34"/>
      <c r="U13" s="34"/>
      <c r="V13" s="34"/>
      <c r="W13" s="330">
        <v>123.06</v>
      </c>
      <c r="X13" s="32"/>
    </row>
    <row r="14" spans="1:24" ht="35.1" customHeight="1">
      <c r="A14" s="355"/>
      <c r="B14" s="331"/>
      <c r="C14" s="13" t="s">
        <v>34</v>
      </c>
      <c r="D14" s="13" t="s">
        <v>480</v>
      </c>
      <c r="E14" s="16">
        <v>2</v>
      </c>
      <c r="F14" s="29" t="s">
        <v>481</v>
      </c>
      <c r="G14" s="356"/>
      <c r="H14" s="331"/>
      <c r="I14" s="43"/>
      <c r="J14" s="357"/>
      <c r="K14" s="357"/>
      <c r="L14" s="66"/>
      <c r="M14" s="66">
        <v>1</v>
      </c>
      <c r="N14" s="34"/>
      <c r="O14" s="34"/>
      <c r="P14" s="34"/>
      <c r="Q14" s="34"/>
      <c r="R14" s="34"/>
      <c r="S14" s="34"/>
      <c r="T14" s="34"/>
      <c r="U14" s="34"/>
      <c r="V14" s="34"/>
      <c r="W14" s="331"/>
      <c r="X14" s="32"/>
    </row>
    <row r="15" spans="1:24" ht="35.1" customHeight="1">
      <c r="A15" s="352"/>
      <c r="B15" s="332"/>
      <c r="C15" s="13" t="s">
        <v>34</v>
      </c>
      <c r="D15" s="13" t="s">
        <v>482</v>
      </c>
      <c r="E15" s="16">
        <v>3</v>
      </c>
      <c r="F15" s="17" t="s">
        <v>483</v>
      </c>
      <c r="G15" s="354"/>
      <c r="H15" s="332"/>
      <c r="I15" s="43"/>
      <c r="J15" s="301"/>
      <c r="K15" s="301"/>
      <c r="L15" s="66"/>
      <c r="M15" s="66">
        <v>1</v>
      </c>
      <c r="N15" s="34"/>
      <c r="O15" s="34"/>
      <c r="P15" s="34"/>
      <c r="Q15" s="34"/>
      <c r="R15" s="34"/>
      <c r="S15" s="34"/>
      <c r="T15" s="34"/>
      <c r="U15" s="34"/>
      <c r="V15" s="34"/>
      <c r="W15" s="332"/>
      <c r="X15" s="32"/>
    </row>
    <row r="16" spans="1:24" ht="35.1" customHeight="1">
      <c r="A16" s="351">
        <v>4</v>
      </c>
      <c r="B16" s="330" t="s">
        <v>484</v>
      </c>
      <c r="C16" s="13" t="s">
        <v>34</v>
      </c>
      <c r="D16" s="13" t="s">
        <v>485</v>
      </c>
      <c r="E16" s="16">
        <v>1</v>
      </c>
      <c r="F16" s="17" t="s">
        <v>486</v>
      </c>
      <c r="G16" s="353" t="s">
        <v>698</v>
      </c>
      <c r="H16" s="330">
        <v>518.15</v>
      </c>
      <c r="I16" s="43"/>
      <c r="J16" s="346" t="s">
        <v>736</v>
      </c>
      <c r="K16" s="346" t="s">
        <v>727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>
        <v>1</v>
      </c>
      <c r="W16" s="330">
        <v>475.03</v>
      </c>
      <c r="X16" s="32"/>
    </row>
    <row r="17" spans="1:24" ht="35.1" customHeight="1">
      <c r="A17" s="352"/>
      <c r="B17" s="332"/>
      <c r="C17" s="13" t="s">
        <v>34</v>
      </c>
      <c r="D17" s="13" t="s">
        <v>487</v>
      </c>
      <c r="E17" s="16">
        <v>2</v>
      </c>
      <c r="F17" s="21" t="s">
        <v>488</v>
      </c>
      <c r="G17" s="354"/>
      <c r="H17" s="332"/>
      <c r="I17" s="43"/>
      <c r="J17" s="347"/>
      <c r="K17" s="34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1</v>
      </c>
      <c r="W17" s="332"/>
      <c r="X17" s="32"/>
    </row>
    <row r="18" spans="1:24" ht="35.1" customHeight="1">
      <c r="A18" s="351">
        <v>5</v>
      </c>
      <c r="B18" s="330" t="s">
        <v>489</v>
      </c>
      <c r="C18" s="13" t="s">
        <v>34</v>
      </c>
      <c r="D18" s="13" t="s">
        <v>490</v>
      </c>
      <c r="E18" s="16">
        <v>1</v>
      </c>
      <c r="F18" s="17" t="s">
        <v>491</v>
      </c>
      <c r="G18" s="353" t="s">
        <v>699</v>
      </c>
      <c r="H18" s="330">
        <v>518.32000000000005</v>
      </c>
      <c r="I18" s="43"/>
      <c r="J18" s="346" t="s">
        <v>737</v>
      </c>
      <c r="K18" s="346" t="s">
        <v>727</v>
      </c>
      <c r="L18" s="33"/>
      <c r="M18" s="33"/>
      <c r="N18" s="33"/>
      <c r="O18" s="33"/>
      <c r="P18" s="33"/>
      <c r="Q18" s="33"/>
      <c r="R18" s="33"/>
      <c r="S18" s="33"/>
      <c r="T18" s="33"/>
      <c r="U18" s="33">
        <v>1</v>
      </c>
      <c r="V18" s="34"/>
      <c r="W18" s="330">
        <v>413.03</v>
      </c>
      <c r="X18" s="32"/>
    </row>
    <row r="19" spans="1:24" ht="35.1" customHeight="1">
      <c r="A19" s="352"/>
      <c r="B19" s="332"/>
      <c r="C19" s="13" t="s">
        <v>34</v>
      </c>
      <c r="D19" s="13" t="s">
        <v>492</v>
      </c>
      <c r="E19" s="16">
        <v>2</v>
      </c>
      <c r="F19" s="21" t="s">
        <v>493</v>
      </c>
      <c r="G19" s="354"/>
      <c r="H19" s="332"/>
      <c r="I19" s="43"/>
      <c r="J19" s="347"/>
      <c r="K19" s="347"/>
      <c r="L19" s="33"/>
      <c r="M19" s="33"/>
      <c r="N19" s="33"/>
      <c r="O19" s="33"/>
      <c r="P19" s="33"/>
      <c r="Q19" s="33"/>
      <c r="R19" s="33"/>
      <c r="S19" s="33"/>
      <c r="T19" s="33"/>
      <c r="U19" s="33">
        <v>1</v>
      </c>
      <c r="V19" s="34"/>
      <c r="W19" s="332"/>
      <c r="X19" s="32" t="s">
        <v>724</v>
      </c>
    </row>
    <row r="20" spans="1:24">
      <c r="A20" s="1"/>
      <c r="B20" s="1"/>
      <c r="C20" s="350" t="s">
        <v>21</v>
      </c>
      <c r="D20" s="350"/>
      <c r="E20" s="83">
        <f>E9+E12+E15+E17+E19</f>
        <v>12</v>
      </c>
      <c r="F20" s="1"/>
      <c r="G20" s="1"/>
      <c r="H20" s="84">
        <f>SUM(H8:H19)</f>
        <v>3096.8200000000006</v>
      </c>
      <c r="I20" s="43">
        <f>SUM(I8:I19)</f>
        <v>0</v>
      </c>
      <c r="J20" s="43"/>
      <c r="K20" s="43"/>
      <c r="L20" s="83">
        <f t="shared" ref="L20:W20" si="0">SUM(L8:L19)</f>
        <v>0</v>
      </c>
      <c r="M20" s="83">
        <f>SUM(M8:M19)</f>
        <v>2</v>
      </c>
      <c r="N20" s="83">
        <f>SUM(N8:N19)</f>
        <v>0</v>
      </c>
      <c r="O20" s="83">
        <f t="shared" si="0"/>
        <v>1</v>
      </c>
      <c r="P20" s="83">
        <f t="shared" ref="P20:U20" si="1">SUM(P8:P19)</f>
        <v>2</v>
      </c>
      <c r="Q20" s="83">
        <f t="shared" si="1"/>
        <v>1</v>
      </c>
      <c r="R20" s="83">
        <f t="shared" si="1"/>
        <v>0</v>
      </c>
      <c r="S20" s="83">
        <f t="shared" si="1"/>
        <v>1</v>
      </c>
      <c r="T20" s="83">
        <f t="shared" si="1"/>
        <v>0</v>
      </c>
      <c r="U20" s="83">
        <f t="shared" si="1"/>
        <v>3</v>
      </c>
      <c r="V20" s="83">
        <f t="shared" si="0"/>
        <v>2</v>
      </c>
      <c r="W20" s="83">
        <f t="shared" si="0"/>
        <v>1664.4299999999998</v>
      </c>
      <c r="X20" s="32"/>
    </row>
  </sheetData>
  <mergeCells count="63">
    <mergeCell ref="A5:A7"/>
    <mergeCell ref="B5:B7"/>
    <mergeCell ref="C5:C7"/>
    <mergeCell ref="D5:D7"/>
    <mergeCell ref="E5:E7"/>
    <mergeCell ref="A1:X1"/>
    <mergeCell ref="W3:X3"/>
    <mergeCell ref="A4:X4"/>
    <mergeCell ref="A2:X2"/>
    <mergeCell ref="A3:V3"/>
    <mergeCell ref="X5:X7"/>
    <mergeCell ref="I6:I7"/>
    <mergeCell ref="J6:J7"/>
    <mergeCell ref="K6:K7"/>
    <mergeCell ref="L6:L7"/>
    <mergeCell ref="F5:F7"/>
    <mergeCell ref="G5:G7"/>
    <mergeCell ref="H5:H7"/>
    <mergeCell ref="I5:V5"/>
    <mergeCell ref="W5:W7"/>
    <mergeCell ref="K10:K12"/>
    <mergeCell ref="W10:W12"/>
    <mergeCell ref="W8:W9"/>
    <mergeCell ref="V6:V7"/>
    <mergeCell ref="A8:A9"/>
    <mergeCell ref="B8:B9"/>
    <mergeCell ref="G8:G9"/>
    <mergeCell ref="H8:H9"/>
    <mergeCell ref="J8:J9"/>
    <mergeCell ref="K8:K9"/>
    <mergeCell ref="M6:M7"/>
    <mergeCell ref="N6:N7"/>
    <mergeCell ref="O6:P6"/>
    <mergeCell ref="Q6:R6"/>
    <mergeCell ref="S6:T6"/>
    <mergeCell ref="U6:U7"/>
    <mergeCell ref="A10:A12"/>
    <mergeCell ref="B10:B12"/>
    <mergeCell ref="G10:G12"/>
    <mergeCell ref="H10:H12"/>
    <mergeCell ref="J10:J12"/>
    <mergeCell ref="W13:W15"/>
    <mergeCell ref="A16:A17"/>
    <mergeCell ref="B16:B17"/>
    <mergeCell ref="G16:G17"/>
    <mergeCell ref="H16:H17"/>
    <mergeCell ref="J16:J17"/>
    <mergeCell ref="K16:K17"/>
    <mergeCell ref="W16:W17"/>
    <mergeCell ref="A13:A15"/>
    <mergeCell ref="B13:B15"/>
    <mergeCell ref="G13:G15"/>
    <mergeCell ref="H13:H15"/>
    <mergeCell ref="J13:J15"/>
    <mergeCell ref="K13:K15"/>
    <mergeCell ref="C20:D20"/>
    <mergeCell ref="W18:W19"/>
    <mergeCell ref="A18:A19"/>
    <mergeCell ref="B18:B19"/>
    <mergeCell ref="G18:G19"/>
    <mergeCell ref="H18:H19"/>
    <mergeCell ref="J18:J19"/>
    <mergeCell ref="K18:K19"/>
  </mergeCells>
  <pageMargins left="0.36" right="0.08" top="0.19" bottom="0.19" header="0.14000000000000001" footer="0.1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8"/>
  <sheetViews>
    <sheetView showGridLines="0" workbookViewId="0">
      <pane xSplit="1" ySplit="7" topLeftCell="B19" activePane="bottomRight" state="frozen"/>
      <selection pane="topRight" activeCell="B1" sqref="B1"/>
      <selection pane="bottomLeft" activeCell="A8" sqref="A8"/>
      <selection pane="bottomRight" activeCell="W22" sqref="W22:W23"/>
    </sheetView>
  </sheetViews>
  <sheetFormatPr defaultRowHeight="15"/>
  <cols>
    <col min="1" max="1" width="3.42578125" customWidth="1"/>
    <col min="2" max="2" width="7.85546875" customWidth="1"/>
    <col min="3" max="3" width="12" customWidth="1"/>
    <col min="4" max="4" width="13.5703125" customWidth="1"/>
    <col min="5" max="5" width="3.140625" customWidth="1"/>
    <col min="6" max="6" width="17.28515625" customWidth="1"/>
    <col min="7" max="7" width="18.28515625" customWidth="1"/>
    <col min="8" max="8" width="9.140625" customWidth="1"/>
    <col min="9" max="9" width="3.42578125" style="44" hidden="1" customWidth="1"/>
    <col min="10" max="10" width="9.5703125" style="44" customWidth="1"/>
    <col min="11" max="11" width="9.42578125" style="44" customWidth="1"/>
    <col min="12" max="22" width="4.7109375" customWidth="1"/>
    <col min="23" max="23" width="8.140625" customWidth="1"/>
    <col min="24" max="24" width="16.85546875" customWidth="1"/>
  </cols>
  <sheetData>
    <row r="1" spans="1:24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>
      <c r="A2" s="342" t="str">
        <f>'Patna (East)'!A2</f>
        <v>Progress Report for the construction of Model School (2010-11)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</row>
    <row r="3" spans="1:24">
      <c r="A3" s="345" t="s">
        <v>784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0" t="str">
        <f>Summary!X3</f>
        <v>Date:-31.03.2015</v>
      </c>
      <c r="X3" s="341"/>
    </row>
    <row r="4" spans="1:24">
      <c r="A4" s="342" t="s">
        <v>846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4" ht="13.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31</v>
      </c>
      <c r="F5" s="338" t="s">
        <v>4</v>
      </c>
      <c r="G5" s="338" t="s">
        <v>5</v>
      </c>
      <c r="H5" s="338" t="s">
        <v>6</v>
      </c>
      <c r="I5" s="343" t="s">
        <v>16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38" t="s">
        <v>20</v>
      </c>
      <c r="X5" s="367" t="s">
        <v>14</v>
      </c>
    </row>
    <row r="6" spans="1:24" ht="27" customHeight="1">
      <c r="A6" s="338"/>
      <c r="B6" s="338"/>
      <c r="C6" s="338"/>
      <c r="D6" s="338"/>
      <c r="E6" s="338"/>
      <c r="F6" s="338"/>
      <c r="G6" s="338"/>
      <c r="H6" s="338"/>
      <c r="I6" s="338" t="s">
        <v>7</v>
      </c>
      <c r="J6" s="338" t="s">
        <v>725</v>
      </c>
      <c r="K6" s="338" t="s">
        <v>726</v>
      </c>
      <c r="L6" s="343" t="s">
        <v>15</v>
      </c>
      <c r="M6" s="338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38" t="s">
        <v>13</v>
      </c>
      <c r="V6" s="338" t="s">
        <v>8</v>
      </c>
      <c r="W6" s="338"/>
      <c r="X6" s="367"/>
    </row>
    <row r="7" spans="1:24" ht="26.2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43"/>
      <c r="M7" s="338"/>
      <c r="N7" s="338"/>
      <c r="O7" s="248" t="s">
        <v>11</v>
      </c>
      <c r="P7" s="248" t="s">
        <v>12</v>
      </c>
      <c r="Q7" s="248" t="s">
        <v>11</v>
      </c>
      <c r="R7" s="248" t="s">
        <v>12</v>
      </c>
      <c r="S7" s="248" t="s">
        <v>11</v>
      </c>
      <c r="T7" s="248" t="s">
        <v>12</v>
      </c>
      <c r="U7" s="338"/>
      <c r="V7" s="338"/>
      <c r="W7" s="338"/>
      <c r="X7" s="367"/>
    </row>
    <row r="8" spans="1:24" ht="35.1" customHeight="1">
      <c r="A8" s="12">
        <v>1</v>
      </c>
      <c r="B8" s="12" t="s">
        <v>87</v>
      </c>
      <c r="C8" s="16" t="s">
        <v>46</v>
      </c>
      <c r="D8" s="15" t="s">
        <v>88</v>
      </c>
      <c r="E8" s="15">
        <v>1</v>
      </c>
      <c r="F8" s="17" t="s">
        <v>89</v>
      </c>
      <c r="G8" s="133" t="s">
        <v>694</v>
      </c>
      <c r="H8" s="12">
        <v>250.15</v>
      </c>
      <c r="I8" s="43"/>
      <c r="J8" s="43" t="s">
        <v>732</v>
      </c>
      <c r="K8" s="43" t="s">
        <v>727</v>
      </c>
      <c r="L8" s="33"/>
      <c r="M8" s="33"/>
      <c r="N8" s="33"/>
      <c r="O8" s="33"/>
      <c r="P8" s="33"/>
      <c r="Q8" s="33"/>
      <c r="R8" s="33"/>
      <c r="S8" s="33"/>
      <c r="T8" s="33"/>
      <c r="U8" s="33">
        <v>1</v>
      </c>
      <c r="V8" s="34"/>
      <c r="W8" s="12">
        <v>235.15</v>
      </c>
      <c r="X8" s="1"/>
    </row>
    <row r="9" spans="1:24" ht="35.1" customHeight="1">
      <c r="A9" s="330">
        <v>2</v>
      </c>
      <c r="B9" s="330" t="s">
        <v>95</v>
      </c>
      <c r="C9" s="371" t="s">
        <v>48</v>
      </c>
      <c r="D9" s="375" t="s">
        <v>98</v>
      </c>
      <c r="E9" s="375">
        <v>1</v>
      </c>
      <c r="F9" s="373" t="s">
        <v>99</v>
      </c>
      <c r="G9" s="368" t="s">
        <v>681</v>
      </c>
      <c r="H9" s="330">
        <f>779.29/3*2</f>
        <v>519.52666666666664</v>
      </c>
      <c r="I9" s="300"/>
      <c r="J9" s="346" t="s">
        <v>733</v>
      </c>
      <c r="K9" s="346" t="s">
        <v>727</v>
      </c>
      <c r="L9" s="362"/>
      <c r="M9" s="362"/>
      <c r="N9" s="362"/>
      <c r="O9" s="362"/>
      <c r="P9" s="362"/>
      <c r="Q9" s="203"/>
      <c r="R9" s="203"/>
      <c r="S9" s="203"/>
      <c r="T9" s="255"/>
      <c r="U9" s="362">
        <v>1</v>
      </c>
      <c r="V9" s="364"/>
      <c r="W9" s="330">
        <v>394.57</v>
      </c>
      <c r="X9" s="300"/>
    </row>
    <row r="10" spans="1:24" ht="35.1" customHeight="1">
      <c r="A10" s="331"/>
      <c r="B10" s="331"/>
      <c r="C10" s="372"/>
      <c r="D10" s="376"/>
      <c r="E10" s="376"/>
      <c r="F10" s="374"/>
      <c r="G10" s="370"/>
      <c r="H10" s="331"/>
      <c r="I10" s="301"/>
      <c r="J10" s="366"/>
      <c r="K10" s="366"/>
      <c r="L10" s="363"/>
      <c r="M10" s="363"/>
      <c r="N10" s="363"/>
      <c r="O10" s="363"/>
      <c r="P10" s="363"/>
      <c r="Q10" s="204"/>
      <c r="R10" s="204"/>
      <c r="S10" s="204"/>
      <c r="T10" s="256"/>
      <c r="U10" s="363"/>
      <c r="V10" s="365"/>
      <c r="W10" s="331"/>
      <c r="X10" s="301"/>
    </row>
    <row r="11" spans="1:24" ht="35.1" customHeight="1">
      <c r="A11" s="332"/>
      <c r="B11" s="332"/>
      <c r="C11" s="16" t="s">
        <v>48</v>
      </c>
      <c r="D11" s="15" t="s">
        <v>100</v>
      </c>
      <c r="E11" s="15">
        <v>2</v>
      </c>
      <c r="F11" s="21" t="s">
        <v>101</v>
      </c>
      <c r="G11" s="369"/>
      <c r="H11" s="332"/>
      <c r="I11" s="43"/>
      <c r="J11" s="347"/>
      <c r="K11" s="347"/>
      <c r="L11" s="33"/>
      <c r="M11" s="33"/>
      <c r="N11" s="33"/>
      <c r="O11" s="33"/>
      <c r="P11" s="33"/>
      <c r="Q11" s="33"/>
      <c r="R11" s="33"/>
      <c r="S11" s="33"/>
      <c r="T11" s="33"/>
      <c r="U11" s="33">
        <v>1</v>
      </c>
      <c r="V11" s="34"/>
      <c r="W11" s="332"/>
      <c r="X11" s="1"/>
    </row>
    <row r="12" spans="1:24" ht="35.1" customHeight="1">
      <c r="A12" s="351">
        <v>3</v>
      </c>
      <c r="B12" s="330" t="s">
        <v>307</v>
      </c>
      <c r="C12" s="16" t="s">
        <v>45</v>
      </c>
      <c r="D12" s="16" t="s">
        <v>45</v>
      </c>
      <c r="E12" s="16">
        <v>1</v>
      </c>
      <c r="F12" s="17" t="s">
        <v>308</v>
      </c>
      <c r="G12" s="368" t="s">
        <v>695</v>
      </c>
      <c r="H12" s="330">
        <v>744.99</v>
      </c>
      <c r="I12" s="43"/>
      <c r="J12" s="346" t="s">
        <v>729</v>
      </c>
      <c r="K12" s="346" t="s">
        <v>727</v>
      </c>
      <c r="L12" s="33"/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4"/>
      <c r="W12" s="330">
        <v>581.04999999999995</v>
      </c>
      <c r="X12" s="1"/>
    </row>
    <row r="13" spans="1:24" ht="35.1" customHeight="1">
      <c r="A13" s="355"/>
      <c r="B13" s="331"/>
      <c r="C13" s="16" t="s">
        <v>45</v>
      </c>
      <c r="D13" s="16" t="s">
        <v>309</v>
      </c>
      <c r="E13" s="16">
        <v>2</v>
      </c>
      <c r="F13" s="17" t="s">
        <v>310</v>
      </c>
      <c r="G13" s="370"/>
      <c r="H13" s="331"/>
      <c r="I13" s="43"/>
      <c r="J13" s="366"/>
      <c r="K13" s="366"/>
      <c r="L13" s="33"/>
      <c r="M13" s="33"/>
      <c r="N13" s="33"/>
      <c r="O13" s="33"/>
      <c r="P13" s="33"/>
      <c r="Q13" s="33"/>
      <c r="R13" s="33"/>
      <c r="S13" s="33"/>
      <c r="T13" s="33"/>
      <c r="U13" s="33">
        <v>1</v>
      </c>
      <c r="V13" s="34"/>
      <c r="W13" s="331"/>
      <c r="X13" s="1"/>
    </row>
    <row r="14" spans="1:24" ht="35.1" customHeight="1">
      <c r="A14" s="352"/>
      <c r="B14" s="332"/>
      <c r="C14" s="16" t="s">
        <v>45</v>
      </c>
      <c r="D14" s="15" t="s">
        <v>311</v>
      </c>
      <c r="E14" s="15">
        <v>3</v>
      </c>
      <c r="F14" s="17" t="s">
        <v>312</v>
      </c>
      <c r="G14" s="369"/>
      <c r="H14" s="332"/>
      <c r="I14" s="43"/>
      <c r="J14" s="347"/>
      <c r="K14" s="347"/>
      <c r="L14" s="33"/>
      <c r="M14" s="33"/>
      <c r="N14" s="33"/>
      <c r="O14" s="33"/>
      <c r="P14" s="33"/>
      <c r="Q14" s="33"/>
      <c r="R14" s="33"/>
      <c r="S14" s="33"/>
      <c r="T14" s="33"/>
      <c r="U14" s="33">
        <v>1</v>
      </c>
      <c r="V14" s="34"/>
      <c r="W14" s="332"/>
      <c r="X14" s="1"/>
    </row>
    <row r="15" spans="1:24" ht="35.1" customHeight="1">
      <c r="A15" s="351">
        <v>4</v>
      </c>
      <c r="B15" s="330" t="s">
        <v>313</v>
      </c>
      <c r="C15" s="16" t="s">
        <v>45</v>
      </c>
      <c r="D15" s="16" t="s">
        <v>314</v>
      </c>
      <c r="E15" s="16">
        <v>1</v>
      </c>
      <c r="F15" s="21" t="s">
        <v>315</v>
      </c>
      <c r="G15" s="368" t="s">
        <v>696</v>
      </c>
      <c r="H15" s="330">
        <v>501.57</v>
      </c>
      <c r="I15" s="43"/>
      <c r="J15" s="346" t="s">
        <v>734</v>
      </c>
      <c r="K15" s="346" t="s">
        <v>727</v>
      </c>
      <c r="L15" s="33"/>
      <c r="M15" s="33"/>
      <c r="N15" s="33"/>
      <c r="O15" s="33"/>
      <c r="P15" s="33"/>
      <c r="Q15" s="33"/>
      <c r="R15" s="33"/>
      <c r="S15" s="33"/>
      <c r="T15" s="33"/>
      <c r="U15" s="33">
        <v>1</v>
      </c>
      <c r="V15" s="34"/>
      <c r="W15" s="330">
        <v>413.45</v>
      </c>
      <c r="X15" s="1"/>
    </row>
    <row r="16" spans="1:24" ht="35.1" customHeight="1">
      <c r="A16" s="352"/>
      <c r="B16" s="332"/>
      <c r="C16" s="16" t="s">
        <v>45</v>
      </c>
      <c r="D16" s="16" t="s">
        <v>316</v>
      </c>
      <c r="E16" s="16">
        <v>2</v>
      </c>
      <c r="F16" s="21" t="s">
        <v>317</v>
      </c>
      <c r="G16" s="369"/>
      <c r="H16" s="332"/>
      <c r="I16" s="43"/>
      <c r="J16" s="347"/>
      <c r="K16" s="347"/>
      <c r="L16" s="33"/>
      <c r="M16" s="33"/>
      <c r="N16" s="33"/>
      <c r="O16" s="33"/>
      <c r="P16" s="33"/>
      <c r="Q16" s="33"/>
      <c r="R16" s="33"/>
      <c r="S16" s="33"/>
      <c r="T16" s="33"/>
      <c r="U16" s="33">
        <v>1</v>
      </c>
      <c r="V16" s="34"/>
      <c r="W16" s="332"/>
      <c r="X16" s="1"/>
    </row>
    <row r="17" spans="1:24" ht="35.1" customHeight="1">
      <c r="A17" s="351">
        <v>5</v>
      </c>
      <c r="B17" s="330" t="s">
        <v>318</v>
      </c>
      <c r="C17" s="16" t="s">
        <v>45</v>
      </c>
      <c r="D17" s="16" t="s">
        <v>319</v>
      </c>
      <c r="E17" s="16">
        <v>1</v>
      </c>
      <c r="F17" s="17" t="s">
        <v>320</v>
      </c>
      <c r="G17" s="368" t="s">
        <v>697</v>
      </c>
      <c r="H17" s="330">
        <v>502.1</v>
      </c>
      <c r="I17" s="43"/>
      <c r="J17" s="346" t="s">
        <v>735</v>
      </c>
      <c r="K17" s="346" t="s">
        <v>727</v>
      </c>
      <c r="L17" s="33"/>
      <c r="M17" s="33"/>
      <c r="N17" s="33"/>
      <c r="O17" s="33"/>
      <c r="P17" s="33"/>
      <c r="Q17" s="33"/>
      <c r="R17" s="33">
        <v>1</v>
      </c>
      <c r="S17" s="34"/>
      <c r="T17" s="34"/>
      <c r="U17" s="34"/>
      <c r="V17" s="34"/>
      <c r="W17" s="330">
        <v>163.19999999999999</v>
      </c>
      <c r="X17" s="1"/>
    </row>
    <row r="18" spans="1:24" ht="35.1" customHeight="1">
      <c r="A18" s="352"/>
      <c r="B18" s="332"/>
      <c r="C18" s="16" t="s">
        <v>45</v>
      </c>
      <c r="D18" s="16" t="s">
        <v>321</v>
      </c>
      <c r="E18" s="16">
        <v>2</v>
      </c>
      <c r="F18" s="17" t="s">
        <v>322</v>
      </c>
      <c r="G18" s="369"/>
      <c r="H18" s="332"/>
      <c r="I18" s="43">
        <v>1</v>
      </c>
      <c r="J18" s="347"/>
      <c r="K18" s="347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32"/>
      <c r="X18" s="1" t="s">
        <v>721</v>
      </c>
    </row>
    <row r="19" spans="1:24" ht="35.1" customHeight="1">
      <c r="A19" s="351">
        <v>6</v>
      </c>
      <c r="B19" s="330" t="s">
        <v>323</v>
      </c>
      <c r="C19" s="16" t="s">
        <v>47</v>
      </c>
      <c r="D19" s="16" t="s">
        <v>324</v>
      </c>
      <c r="E19" s="16">
        <v>1</v>
      </c>
      <c r="F19" s="17" t="s">
        <v>325</v>
      </c>
      <c r="G19" s="368" t="s">
        <v>816</v>
      </c>
      <c r="H19" s="330">
        <v>794.96</v>
      </c>
      <c r="I19" s="43"/>
      <c r="J19" s="300"/>
      <c r="K19" s="300"/>
      <c r="L19" s="66"/>
      <c r="M19" s="66"/>
      <c r="N19" s="66"/>
      <c r="O19" s="66"/>
      <c r="P19" s="66"/>
      <c r="Q19" s="66"/>
      <c r="R19" s="66"/>
      <c r="S19" s="66"/>
      <c r="T19" s="66">
        <v>1</v>
      </c>
      <c r="U19" s="34"/>
      <c r="V19" s="34"/>
      <c r="W19" s="330">
        <v>298.47000000000003</v>
      </c>
      <c r="X19" s="1"/>
    </row>
    <row r="20" spans="1:24" ht="35.1" customHeight="1">
      <c r="A20" s="355"/>
      <c r="B20" s="331"/>
      <c r="C20" s="16" t="s">
        <v>47</v>
      </c>
      <c r="D20" s="16" t="s">
        <v>326</v>
      </c>
      <c r="E20" s="16">
        <v>2</v>
      </c>
      <c r="F20" s="17" t="s">
        <v>327</v>
      </c>
      <c r="G20" s="370"/>
      <c r="H20" s="331"/>
      <c r="I20" s="43">
        <v>1</v>
      </c>
      <c r="J20" s="357"/>
      <c r="K20" s="357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31"/>
      <c r="X20" s="1"/>
    </row>
    <row r="21" spans="1:24" ht="35.1" customHeight="1">
      <c r="A21" s="352"/>
      <c r="B21" s="332"/>
      <c r="C21" s="16" t="s">
        <v>47</v>
      </c>
      <c r="D21" s="16" t="s">
        <v>328</v>
      </c>
      <c r="E21" s="16">
        <v>3</v>
      </c>
      <c r="F21" s="17" t="s">
        <v>329</v>
      </c>
      <c r="G21" s="369"/>
      <c r="H21" s="332"/>
      <c r="I21" s="43"/>
      <c r="J21" s="301"/>
      <c r="K21" s="301"/>
      <c r="L21" s="66"/>
      <c r="M21" s="66"/>
      <c r="N21" s="66"/>
      <c r="O21" s="66"/>
      <c r="P21" s="66"/>
      <c r="Q21" s="66">
        <v>1</v>
      </c>
      <c r="R21" s="34"/>
      <c r="S21" s="34"/>
      <c r="T21" s="34"/>
      <c r="U21" s="34"/>
      <c r="V21" s="34"/>
      <c r="W21" s="332"/>
      <c r="X21" s="1"/>
    </row>
    <row r="22" spans="1:24" ht="35.1" customHeight="1">
      <c r="A22" s="351">
        <v>7</v>
      </c>
      <c r="B22" s="330" t="s">
        <v>494</v>
      </c>
      <c r="C22" s="85" t="s">
        <v>35</v>
      </c>
      <c r="D22" s="85" t="s">
        <v>495</v>
      </c>
      <c r="E22" s="12">
        <v>1</v>
      </c>
      <c r="F22" s="21" t="s">
        <v>496</v>
      </c>
      <c r="G22" s="368" t="s">
        <v>787</v>
      </c>
      <c r="H22" s="330">
        <v>501.93</v>
      </c>
      <c r="I22" s="43"/>
      <c r="J22" s="300"/>
      <c r="K22" s="300"/>
      <c r="L22" s="66"/>
      <c r="M22" s="66"/>
      <c r="N22" s="66">
        <v>1</v>
      </c>
      <c r="O22" s="34"/>
      <c r="P22" s="34"/>
      <c r="Q22" s="34"/>
      <c r="R22" s="34"/>
      <c r="S22" s="34"/>
      <c r="T22" s="34"/>
      <c r="U22" s="34"/>
      <c r="V22" s="34"/>
      <c r="W22" s="330">
        <v>141.66</v>
      </c>
      <c r="X22" s="1"/>
    </row>
    <row r="23" spans="1:24" ht="35.1" customHeight="1">
      <c r="A23" s="352"/>
      <c r="B23" s="332"/>
      <c r="C23" s="85" t="s">
        <v>35</v>
      </c>
      <c r="D23" s="85" t="s">
        <v>497</v>
      </c>
      <c r="E23" s="12">
        <v>2</v>
      </c>
      <c r="F23" s="21" t="s">
        <v>498</v>
      </c>
      <c r="G23" s="369"/>
      <c r="H23" s="332"/>
      <c r="I23" s="43"/>
      <c r="J23" s="301"/>
      <c r="K23" s="301"/>
      <c r="L23" s="66"/>
      <c r="M23" s="66"/>
      <c r="N23" s="66"/>
      <c r="O23" s="66"/>
      <c r="P23" s="66">
        <v>1</v>
      </c>
      <c r="Q23" s="34"/>
      <c r="R23" s="34"/>
      <c r="S23" s="34"/>
      <c r="T23" s="34"/>
      <c r="U23" s="34"/>
      <c r="V23" s="34"/>
      <c r="W23" s="332"/>
      <c r="X23" s="1"/>
    </row>
    <row r="24" spans="1:24" ht="35.1" customHeight="1">
      <c r="A24" s="351">
        <v>8</v>
      </c>
      <c r="B24" s="330" t="s">
        <v>499</v>
      </c>
      <c r="C24" s="85" t="s">
        <v>35</v>
      </c>
      <c r="D24" s="85" t="s">
        <v>500</v>
      </c>
      <c r="E24" s="12">
        <v>1</v>
      </c>
      <c r="F24" s="21" t="s">
        <v>501</v>
      </c>
      <c r="G24" s="368" t="s">
        <v>787</v>
      </c>
      <c r="H24" s="330">
        <v>500.77</v>
      </c>
      <c r="I24" s="43"/>
      <c r="J24" s="300"/>
      <c r="K24" s="300"/>
      <c r="L24" s="66"/>
      <c r="M24" s="66"/>
      <c r="N24" s="66"/>
      <c r="O24" s="66"/>
      <c r="P24" s="66"/>
      <c r="Q24" s="66"/>
      <c r="R24" s="66">
        <v>1</v>
      </c>
      <c r="S24" s="34"/>
      <c r="T24" s="34"/>
      <c r="U24" s="34"/>
      <c r="V24" s="34"/>
      <c r="W24" s="330">
        <v>209.04</v>
      </c>
      <c r="X24" s="1"/>
    </row>
    <row r="25" spans="1:24" ht="35.1" customHeight="1">
      <c r="A25" s="352"/>
      <c r="B25" s="332"/>
      <c r="C25" s="85" t="s">
        <v>35</v>
      </c>
      <c r="D25" s="86" t="s">
        <v>502</v>
      </c>
      <c r="E25" s="19">
        <v>2</v>
      </c>
      <c r="F25" s="26" t="s">
        <v>503</v>
      </c>
      <c r="G25" s="369"/>
      <c r="H25" s="332"/>
      <c r="I25" s="43"/>
      <c r="J25" s="301"/>
      <c r="K25" s="301"/>
      <c r="L25" s="66"/>
      <c r="M25" s="66">
        <v>1</v>
      </c>
      <c r="N25" s="34"/>
      <c r="O25" s="34"/>
      <c r="P25" s="34"/>
      <c r="Q25" s="34"/>
      <c r="R25" s="34"/>
      <c r="S25" s="34"/>
      <c r="T25" s="34"/>
      <c r="U25" s="34"/>
      <c r="V25" s="34"/>
      <c r="W25" s="332"/>
      <c r="X25" s="1"/>
    </row>
    <row r="26" spans="1:24" s="172" customFormat="1" ht="20.100000000000001" customHeight="1">
      <c r="A26" s="250"/>
      <c r="B26" s="250"/>
      <c r="C26" s="350" t="s">
        <v>21</v>
      </c>
      <c r="D26" s="350"/>
      <c r="E26" s="250">
        <f>E11+E14+E16+E18+E21+E23+E25+E8</f>
        <v>17</v>
      </c>
      <c r="F26" s="250"/>
      <c r="G26" s="250"/>
      <c r="H26" s="251">
        <f>SUM(H8:H25)</f>
        <v>4315.996666666666</v>
      </c>
      <c r="I26" s="31">
        <f t="shared" ref="I26:W26" si="0">SUM(I8:I25)</f>
        <v>2</v>
      </c>
      <c r="J26" s="31"/>
      <c r="K26" s="31"/>
      <c r="L26" s="31">
        <f t="shared" si="0"/>
        <v>0</v>
      </c>
      <c r="M26" s="31">
        <f t="shared" si="0"/>
        <v>1</v>
      </c>
      <c r="N26" s="31">
        <f t="shared" si="0"/>
        <v>1</v>
      </c>
      <c r="O26" s="31">
        <f t="shared" si="0"/>
        <v>0</v>
      </c>
      <c r="P26" s="31">
        <f t="shared" si="0"/>
        <v>1</v>
      </c>
      <c r="Q26" s="31">
        <f t="shared" si="0"/>
        <v>1</v>
      </c>
      <c r="R26" s="31">
        <f>SUM(R8:R25)</f>
        <v>2</v>
      </c>
      <c r="S26" s="31">
        <f t="shared" si="0"/>
        <v>0</v>
      </c>
      <c r="T26" s="31">
        <f>SUM(T8:T25)</f>
        <v>1</v>
      </c>
      <c r="U26" s="31">
        <f>SUM(U8:U25)</f>
        <v>8</v>
      </c>
      <c r="V26" s="31">
        <f t="shared" si="0"/>
        <v>0</v>
      </c>
      <c r="W26" s="252">
        <f t="shared" si="0"/>
        <v>2436.59</v>
      </c>
      <c r="X26" s="250"/>
    </row>
    <row r="27" spans="1:24">
      <c r="A27" t="s">
        <v>718</v>
      </c>
    </row>
    <row r="28" spans="1:24" ht="25.5">
      <c r="A28" s="31">
        <v>1</v>
      </c>
      <c r="B28" s="32" t="s">
        <v>95</v>
      </c>
      <c r="C28" s="13" t="s">
        <v>48</v>
      </c>
      <c r="D28" s="14" t="s">
        <v>96</v>
      </c>
      <c r="E28" s="15">
        <v>1</v>
      </c>
      <c r="F28" s="17" t="s">
        <v>97</v>
      </c>
    </row>
  </sheetData>
  <mergeCells count="90">
    <mergeCell ref="A17:A18"/>
    <mergeCell ref="A22:A23"/>
    <mergeCell ref="A19:A21"/>
    <mergeCell ref="W19:W21"/>
    <mergeCell ref="B22:B23"/>
    <mergeCell ref="G22:G23"/>
    <mergeCell ref="H22:H23"/>
    <mergeCell ref="H19:H21"/>
    <mergeCell ref="B17:B18"/>
    <mergeCell ref="G17:G18"/>
    <mergeCell ref="B9:B11"/>
    <mergeCell ref="G9:G11"/>
    <mergeCell ref="D9:D10"/>
    <mergeCell ref="E9:E10"/>
    <mergeCell ref="A15:A16"/>
    <mergeCell ref="B15:B16"/>
    <mergeCell ref="G15:G16"/>
    <mergeCell ref="A2:X2"/>
    <mergeCell ref="Q6:R6"/>
    <mergeCell ref="H5:H7"/>
    <mergeCell ref="H9:H11"/>
    <mergeCell ref="H12:H14"/>
    <mergeCell ref="W9:W11"/>
    <mergeCell ref="W12:W14"/>
    <mergeCell ref="A9:A11"/>
    <mergeCell ref="A12:A14"/>
    <mergeCell ref="I9:I10"/>
    <mergeCell ref="B12:B14"/>
    <mergeCell ref="G12:G14"/>
    <mergeCell ref="C9:C10"/>
    <mergeCell ref="F9:F10"/>
    <mergeCell ref="A3:V3"/>
    <mergeCell ref="U9:U10"/>
    <mergeCell ref="A24:A25"/>
    <mergeCell ref="A4:X4"/>
    <mergeCell ref="U6:U7"/>
    <mergeCell ref="S6:T6"/>
    <mergeCell ref="O6:P6"/>
    <mergeCell ref="I5:V5"/>
    <mergeCell ref="H15:H16"/>
    <mergeCell ref="H17:H18"/>
    <mergeCell ref="B24:B25"/>
    <mergeCell ref="G24:G25"/>
    <mergeCell ref="B19:B21"/>
    <mergeCell ref="G19:G21"/>
    <mergeCell ref="W15:W16"/>
    <mergeCell ref="W17:W18"/>
    <mergeCell ref="W22:W23"/>
    <mergeCell ref="W24:W25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W3:X3"/>
    <mergeCell ref="G5:G7"/>
    <mergeCell ref="W5:W7"/>
    <mergeCell ref="F5:F7"/>
    <mergeCell ref="C26:D26"/>
    <mergeCell ref="H24:H25"/>
    <mergeCell ref="J9:J11"/>
    <mergeCell ref="K9:K11"/>
    <mergeCell ref="J24:J25"/>
    <mergeCell ref="K24:K25"/>
    <mergeCell ref="J17:J18"/>
    <mergeCell ref="K17:K18"/>
    <mergeCell ref="J19:J21"/>
    <mergeCell ref="K19:K21"/>
    <mergeCell ref="J12:J14"/>
    <mergeCell ref="K12:K14"/>
    <mergeCell ref="J15:J16"/>
    <mergeCell ref="K15:K16"/>
    <mergeCell ref="J22:J23"/>
    <mergeCell ref="K22:K23"/>
    <mergeCell ref="J6:J7"/>
    <mergeCell ref="K6:K7"/>
    <mergeCell ref="M9:M10"/>
    <mergeCell ref="N9:N10"/>
    <mergeCell ref="X9:X10"/>
    <mergeCell ref="V9:V10"/>
    <mergeCell ref="O9:O10"/>
    <mergeCell ref="L9:L10"/>
    <mergeCell ref="P9:P10"/>
  </mergeCells>
  <pageMargins left="0.3" right="0.08" top="0.19" bottom="0.19" header="0.14000000000000001" footer="0.1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1" sqref="W11:W13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9.28515625" customWidth="1"/>
    <col min="5" max="5" width="4.140625" customWidth="1"/>
    <col min="6" max="6" width="17.8554687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3.7109375" style="44" hidden="1" customWidth="1"/>
    <col min="12" max="22" width="4.7109375" customWidth="1"/>
    <col min="23" max="23" width="7.85546875" customWidth="1"/>
    <col min="24" max="24" width="11.42578125" customWidth="1"/>
  </cols>
  <sheetData>
    <row r="1" spans="1:24" ht="15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ht="15">
      <c r="A2" s="377" t="str">
        <f>'Patna (East)'!A2</f>
        <v>Progress Report for the construction of Model School (2010-11)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9"/>
    </row>
    <row r="3" spans="1:24" ht="15">
      <c r="A3" s="345" t="s">
        <v>779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0" t="str">
        <f>Summary!X3</f>
        <v>Date:-31.03.2015</v>
      </c>
      <c r="W3" s="340"/>
      <c r="X3" s="341"/>
    </row>
    <row r="4" spans="1:24" ht="21.75" customHeight="1">
      <c r="A4" s="388" t="s">
        <v>774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90"/>
    </row>
    <row r="5" spans="1:24" ht="12.7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38" t="s">
        <v>5</v>
      </c>
      <c r="H5" s="338" t="s">
        <v>6</v>
      </c>
      <c r="I5" s="249"/>
      <c r="J5" s="249"/>
      <c r="K5" s="383" t="s">
        <v>16</v>
      </c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5"/>
      <c r="W5" s="381" t="s">
        <v>20</v>
      </c>
      <c r="X5" s="391" t="s">
        <v>14</v>
      </c>
    </row>
    <row r="6" spans="1:24" ht="22.5" customHeight="1">
      <c r="A6" s="338"/>
      <c r="B6" s="338"/>
      <c r="C6" s="338"/>
      <c r="D6" s="338"/>
      <c r="E6" s="338"/>
      <c r="F6" s="338"/>
      <c r="G6" s="338"/>
      <c r="H6" s="338"/>
      <c r="I6" s="338" t="s">
        <v>725</v>
      </c>
      <c r="J6" s="338" t="s">
        <v>726</v>
      </c>
      <c r="K6" s="381" t="s">
        <v>7</v>
      </c>
      <c r="L6" s="394" t="s">
        <v>15</v>
      </c>
      <c r="M6" s="381" t="s">
        <v>10</v>
      </c>
      <c r="N6" s="381" t="s">
        <v>9</v>
      </c>
      <c r="O6" s="386" t="s">
        <v>17</v>
      </c>
      <c r="P6" s="387"/>
      <c r="Q6" s="386" t="s">
        <v>18</v>
      </c>
      <c r="R6" s="387"/>
      <c r="S6" s="386" t="s">
        <v>55</v>
      </c>
      <c r="T6" s="387"/>
      <c r="U6" s="381" t="s">
        <v>13</v>
      </c>
      <c r="V6" s="381" t="s">
        <v>8</v>
      </c>
      <c r="W6" s="396"/>
      <c r="X6" s="392"/>
    </row>
    <row r="7" spans="1:24" ht="30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82"/>
      <c r="L7" s="395"/>
      <c r="M7" s="382"/>
      <c r="N7" s="382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82"/>
      <c r="V7" s="382"/>
      <c r="W7" s="382"/>
      <c r="X7" s="393"/>
    </row>
    <row r="8" spans="1:24" ht="35.1" customHeight="1">
      <c r="A8" s="330">
        <v>1</v>
      </c>
      <c r="B8" s="330" t="s">
        <v>254</v>
      </c>
      <c r="C8" s="13" t="s">
        <v>255</v>
      </c>
      <c r="D8" s="17" t="s">
        <v>256</v>
      </c>
      <c r="E8" s="15">
        <v>1</v>
      </c>
      <c r="F8" s="17" t="s">
        <v>257</v>
      </c>
      <c r="G8" s="333" t="s">
        <v>700</v>
      </c>
      <c r="H8" s="330">
        <v>825.41</v>
      </c>
      <c r="I8" s="330" t="s">
        <v>738</v>
      </c>
      <c r="J8" s="330" t="s">
        <v>727</v>
      </c>
      <c r="K8" s="43"/>
      <c r="L8" s="33"/>
      <c r="M8" s="33"/>
      <c r="N8" s="33"/>
      <c r="O8" s="33"/>
      <c r="P8" s="33"/>
      <c r="Q8" s="33"/>
      <c r="R8" s="33">
        <v>1</v>
      </c>
      <c r="S8" s="34"/>
      <c r="T8" s="34"/>
      <c r="U8" s="34"/>
      <c r="V8" s="34"/>
      <c r="W8" s="330">
        <v>581.34</v>
      </c>
      <c r="X8" s="1"/>
    </row>
    <row r="9" spans="1:24" ht="35.1" customHeight="1">
      <c r="A9" s="331"/>
      <c r="B9" s="331"/>
      <c r="C9" s="13" t="s">
        <v>255</v>
      </c>
      <c r="D9" s="17" t="s">
        <v>255</v>
      </c>
      <c r="E9" s="15">
        <v>2</v>
      </c>
      <c r="F9" s="17" t="s">
        <v>258</v>
      </c>
      <c r="G9" s="334"/>
      <c r="H9" s="331"/>
      <c r="I9" s="331"/>
      <c r="J9" s="331"/>
      <c r="K9" s="43"/>
      <c r="L9" s="33"/>
      <c r="M9" s="33"/>
      <c r="N9" s="33"/>
      <c r="O9" s="33"/>
      <c r="P9" s="33"/>
      <c r="Q9" s="33"/>
      <c r="R9" s="33"/>
      <c r="S9" s="33"/>
      <c r="T9" s="33"/>
      <c r="U9" s="33">
        <v>1</v>
      </c>
      <c r="V9" s="34"/>
      <c r="W9" s="331"/>
      <c r="X9" s="32"/>
    </row>
    <row r="10" spans="1:24" ht="35.1" customHeight="1">
      <c r="A10" s="332"/>
      <c r="B10" s="332"/>
      <c r="C10" s="13" t="s">
        <v>255</v>
      </c>
      <c r="D10" s="17" t="s">
        <v>259</v>
      </c>
      <c r="E10" s="15">
        <v>3</v>
      </c>
      <c r="F10" s="29" t="s">
        <v>260</v>
      </c>
      <c r="G10" s="335"/>
      <c r="H10" s="332"/>
      <c r="I10" s="332"/>
      <c r="J10" s="332"/>
      <c r="K10" s="43"/>
      <c r="L10" s="33"/>
      <c r="M10" s="33"/>
      <c r="N10" s="33"/>
      <c r="O10" s="33"/>
      <c r="P10" s="33"/>
      <c r="Q10" s="33"/>
      <c r="R10" s="33">
        <v>1</v>
      </c>
      <c r="S10" s="34"/>
      <c r="T10" s="34"/>
      <c r="U10" s="34"/>
      <c r="V10" s="34"/>
      <c r="W10" s="332"/>
      <c r="X10" s="1"/>
    </row>
    <row r="11" spans="1:24" ht="35.1" customHeight="1">
      <c r="A11" s="330">
        <v>2</v>
      </c>
      <c r="B11" s="330" t="s">
        <v>261</v>
      </c>
      <c r="C11" s="13" t="s">
        <v>255</v>
      </c>
      <c r="D11" s="17" t="s">
        <v>262</v>
      </c>
      <c r="E11" s="15">
        <v>1</v>
      </c>
      <c r="F11" s="28" t="s">
        <v>263</v>
      </c>
      <c r="G11" s="333" t="s">
        <v>681</v>
      </c>
      <c r="H11" s="330">
        <v>804.31</v>
      </c>
      <c r="I11" s="330" t="s">
        <v>730</v>
      </c>
      <c r="J11" s="330" t="s">
        <v>727</v>
      </c>
      <c r="K11" s="43"/>
      <c r="L11" s="33"/>
      <c r="M11" s="33"/>
      <c r="N11" s="33"/>
      <c r="O11" s="33"/>
      <c r="P11" s="33"/>
      <c r="Q11" s="33"/>
      <c r="R11" s="33">
        <v>1</v>
      </c>
      <c r="S11" s="34"/>
      <c r="T11" s="34"/>
      <c r="U11" s="34"/>
      <c r="V11" s="34"/>
      <c r="W11" s="330">
        <v>427.05</v>
      </c>
      <c r="X11" s="1"/>
    </row>
    <row r="12" spans="1:24" ht="35.1" customHeight="1">
      <c r="A12" s="331"/>
      <c r="B12" s="331"/>
      <c r="C12" s="13" t="s">
        <v>255</v>
      </c>
      <c r="D12" s="17" t="s">
        <v>264</v>
      </c>
      <c r="E12" s="15">
        <v>2</v>
      </c>
      <c r="F12" s="17" t="s">
        <v>265</v>
      </c>
      <c r="G12" s="334"/>
      <c r="H12" s="331"/>
      <c r="I12" s="331"/>
      <c r="J12" s="331"/>
      <c r="K12" s="43"/>
      <c r="L12" s="33"/>
      <c r="M12" s="33"/>
      <c r="N12" s="33"/>
      <c r="O12" s="33"/>
      <c r="P12" s="33"/>
      <c r="Q12" s="33"/>
      <c r="R12" s="33"/>
      <c r="S12" s="33"/>
      <c r="T12" s="33"/>
      <c r="U12" s="33">
        <v>1</v>
      </c>
      <c r="V12" s="34"/>
      <c r="W12" s="331"/>
      <c r="X12" s="32"/>
    </row>
    <row r="13" spans="1:24" ht="35.1" customHeight="1">
      <c r="A13" s="332"/>
      <c r="B13" s="332"/>
      <c r="C13" s="13" t="s">
        <v>255</v>
      </c>
      <c r="D13" s="17" t="s">
        <v>266</v>
      </c>
      <c r="E13" s="15">
        <v>3</v>
      </c>
      <c r="F13" s="17" t="s">
        <v>267</v>
      </c>
      <c r="G13" s="335"/>
      <c r="H13" s="332"/>
      <c r="I13" s="332"/>
      <c r="J13" s="332"/>
      <c r="K13" s="43"/>
      <c r="L13" s="33">
        <v>1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32"/>
      <c r="X13" s="1"/>
    </row>
    <row r="14" spans="1:24" ht="35.1" customHeight="1">
      <c r="A14" s="12">
        <v>3</v>
      </c>
      <c r="B14" s="12" t="s">
        <v>268</v>
      </c>
      <c r="C14" s="13" t="s">
        <v>255</v>
      </c>
      <c r="D14" s="17" t="s">
        <v>269</v>
      </c>
      <c r="E14" s="15">
        <v>1</v>
      </c>
      <c r="F14" s="17" t="s">
        <v>270</v>
      </c>
      <c r="G14" s="47" t="s">
        <v>701</v>
      </c>
      <c r="H14" s="12">
        <v>277.48</v>
      </c>
      <c r="I14" s="12"/>
      <c r="J14" s="12"/>
      <c r="K14" s="43"/>
      <c r="L14" s="33"/>
      <c r="M14" s="33"/>
      <c r="N14" s="33"/>
      <c r="O14" s="33"/>
      <c r="P14" s="33"/>
      <c r="Q14" s="33"/>
      <c r="R14" s="33">
        <v>1</v>
      </c>
      <c r="S14" s="34"/>
      <c r="T14" s="34"/>
      <c r="U14" s="34"/>
      <c r="V14" s="34"/>
      <c r="W14" s="12">
        <v>173.98</v>
      </c>
      <c r="X14" s="1"/>
    </row>
    <row r="15" spans="1:24" ht="18.75" customHeight="1">
      <c r="A15" s="1"/>
      <c r="B15" s="1"/>
      <c r="C15" s="380" t="s">
        <v>21</v>
      </c>
      <c r="D15" s="380"/>
      <c r="E15" s="43">
        <f>E10+E13+E14</f>
        <v>7</v>
      </c>
      <c r="F15" s="1"/>
      <c r="G15" s="1"/>
      <c r="H15" s="87">
        <f>SUM(H8:H14)</f>
        <v>1907.1999999999998</v>
      </c>
      <c r="I15" s="27"/>
      <c r="J15" s="27"/>
      <c r="K15" s="90">
        <f t="shared" ref="K15:W15" si="0">SUM(K8:K14)</f>
        <v>0</v>
      </c>
      <c r="L15" s="90">
        <f t="shared" si="0"/>
        <v>1</v>
      </c>
      <c r="M15" s="90">
        <f t="shared" si="0"/>
        <v>0</v>
      </c>
      <c r="N15" s="90">
        <f>SUM(N8:N14)</f>
        <v>0</v>
      </c>
      <c r="O15" s="90">
        <f>SUM(O8:O14)</f>
        <v>0</v>
      </c>
      <c r="P15" s="90">
        <f>SUM(P8:P14)</f>
        <v>0</v>
      </c>
      <c r="Q15" s="90">
        <f t="shared" si="0"/>
        <v>0</v>
      </c>
      <c r="R15" s="90">
        <f>SUM(R8:R14)</f>
        <v>4</v>
      </c>
      <c r="S15" s="90">
        <f t="shared" si="0"/>
        <v>0</v>
      </c>
      <c r="T15" s="90">
        <f t="shared" si="0"/>
        <v>0</v>
      </c>
      <c r="U15" s="90">
        <f t="shared" si="0"/>
        <v>2</v>
      </c>
      <c r="V15" s="90">
        <f t="shared" si="0"/>
        <v>0</v>
      </c>
      <c r="W15" s="88">
        <f t="shared" si="0"/>
        <v>1182.3700000000001</v>
      </c>
      <c r="X15" s="1"/>
    </row>
  </sheetData>
  <mergeCells count="42">
    <mergeCell ref="A1:X1"/>
    <mergeCell ref="V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W5:W7"/>
    <mergeCell ref="J8:J10"/>
    <mergeCell ref="V6:V7"/>
    <mergeCell ref="G5:G7"/>
    <mergeCell ref="H5:H7"/>
    <mergeCell ref="K5:V5"/>
    <mergeCell ref="N6:N7"/>
    <mergeCell ref="O6:P6"/>
    <mergeCell ref="Q6:R6"/>
    <mergeCell ref="S6:T6"/>
    <mergeCell ref="U6:U7"/>
    <mergeCell ref="A2:X2"/>
    <mergeCell ref="A3:U3"/>
    <mergeCell ref="C15:D15"/>
    <mergeCell ref="W8:W10"/>
    <mergeCell ref="A11:A13"/>
    <mergeCell ref="B11:B13"/>
    <mergeCell ref="G11:G13"/>
    <mergeCell ref="H11:H13"/>
    <mergeCell ref="I11:I13"/>
    <mergeCell ref="J11:J13"/>
    <mergeCell ref="W11:W13"/>
    <mergeCell ref="A8:A10"/>
    <mergeCell ref="B8:B10"/>
    <mergeCell ref="G8:G10"/>
    <mergeCell ref="H8:H10"/>
    <mergeCell ref="I8:I10"/>
  </mergeCells>
  <pageMargins left="0.15748031496063" right="0.15748031496063" top="0.196850393700787" bottom="0.118110236220472" header="0.118110236220472" footer="0.118110236220472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23"/>
  <sheetViews>
    <sheetView showGridLines="0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2" sqref="W22"/>
    </sheetView>
  </sheetViews>
  <sheetFormatPr defaultRowHeight="5.65" customHeight="1"/>
  <cols>
    <col min="1" max="1" width="4.28515625" customWidth="1"/>
    <col min="2" max="2" width="8.42578125" customWidth="1"/>
    <col min="3" max="3" width="7.85546875" customWidth="1"/>
    <col min="4" max="4" width="10.140625" customWidth="1"/>
    <col min="5" max="5" width="5" customWidth="1"/>
    <col min="6" max="6" width="18.5703125" customWidth="1"/>
    <col min="7" max="7" width="12" customWidth="1"/>
    <col min="8" max="8" width="8.28515625" customWidth="1"/>
    <col min="9" max="9" width="9.140625" customWidth="1"/>
    <col min="10" max="10" width="9.42578125" customWidth="1"/>
    <col min="11" max="11" width="2.42578125" style="44" hidden="1" customWidth="1"/>
    <col min="12" max="22" width="4.7109375" customWidth="1"/>
    <col min="23" max="23" width="8.5703125" customWidth="1"/>
    <col min="24" max="24" width="9" customWidth="1"/>
  </cols>
  <sheetData>
    <row r="1" spans="1:24" ht="15">
      <c r="A1" s="337" t="s">
        <v>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ht="15">
      <c r="A2" s="377" t="str">
        <f>'Patna (East)'!A2</f>
        <v>Progress Report for the construction of Model School (2010-11)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9"/>
    </row>
    <row r="3" spans="1:24" ht="15">
      <c r="A3" s="345" t="s">
        <v>780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0" t="str">
        <f>Summary!X3</f>
        <v>Date:-31.03.2015</v>
      </c>
      <c r="W3" s="340"/>
      <c r="X3" s="341"/>
    </row>
    <row r="4" spans="1:24" ht="21.75" customHeight="1">
      <c r="A4" s="339" t="s">
        <v>847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</row>
    <row r="5" spans="1:24" ht="12.75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38" t="s">
        <v>4</v>
      </c>
      <c r="G5" s="338" t="s">
        <v>5</v>
      </c>
      <c r="H5" s="338" t="s">
        <v>6</v>
      </c>
      <c r="I5" s="249"/>
      <c r="J5" s="249"/>
      <c r="K5" s="383" t="s">
        <v>16</v>
      </c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5"/>
      <c r="W5" s="381" t="s">
        <v>20</v>
      </c>
      <c r="X5" s="391" t="s">
        <v>14</v>
      </c>
    </row>
    <row r="6" spans="1:24" ht="23.25" customHeight="1">
      <c r="A6" s="338"/>
      <c r="B6" s="338"/>
      <c r="C6" s="338"/>
      <c r="D6" s="338"/>
      <c r="E6" s="338"/>
      <c r="F6" s="338"/>
      <c r="G6" s="338"/>
      <c r="H6" s="338"/>
      <c r="I6" s="338" t="s">
        <v>725</v>
      </c>
      <c r="J6" s="338" t="s">
        <v>726</v>
      </c>
      <c r="K6" s="381" t="s">
        <v>7</v>
      </c>
      <c r="L6" s="394" t="s">
        <v>15</v>
      </c>
      <c r="M6" s="381" t="s">
        <v>10</v>
      </c>
      <c r="N6" s="381" t="s">
        <v>9</v>
      </c>
      <c r="O6" s="386" t="s">
        <v>17</v>
      </c>
      <c r="P6" s="387"/>
      <c r="Q6" s="386" t="s">
        <v>18</v>
      </c>
      <c r="R6" s="387"/>
      <c r="S6" s="386" t="s">
        <v>55</v>
      </c>
      <c r="T6" s="387"/>
      <c r="U6" s="381" t="s">
        <v>13</v>
      </c>
      <c r="V6" s="381" t="s">
        <v>8</v>
      </c>
      <c r="W6" s="396"/>
      <c r="X6" s="392"/>
    </row>
    <row r="7" spans="1:24" ht="30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K7" s="382"/>
      <c r="L7" s="395"/>
      <c r="M7" s="382"/>
      <c r="N7" s="382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82"/>
      <c r="V7" s="382"/>
      <c r="W7" s="382"/>
      <c r="X7" s="393"/>
    </row>
    <row r="8" spans="1:24" ht="35.1" customHeight="1">
      <c r="A8" s="330">
        <v>1</v>
      </c>
      <c r="B8" s="330" t="s">
        <v>271</v>
      </c>
      <c r="C8" s="13" t="s">
        <v>758</v>
      </c>
      <c r="D8" s="13" t="s">
        <v>272</v>
      </c>
      <c r="E8" s="16">
        <v>1</v>
      </c>
      <c r="F8" s="21" t="s">
        <v>273</v>
      </c>
      <c r="G8" s="333" t="s">
        <v>839</v>
      </c>
      <c r="H8" s="330">
        <v>806.12</v>
      </c>
      <c r="I8" s="330"/>
      <c r="J8" s="330"/>
      <c r="K8" s="43"/>
      <c r="L8" s="66"/>
      <c r="M8" s="66"/>
      <c r="N8" s="66"/>
      <c r="O8" s="66">
        <v>1</v>
      </c>
      <c r="P8" s="34"/>
      <c r="Q8" s="34"/>
      <c r="R8" s="34"/>
      <c r="S8" s="34"/>
      <c r="T8" s="34"/>
      <c r="U8" s="34"/>
      <c r="V8" s="34"/>
      <c r="W8" s="330">
        <v>204.76</v>
      </c>
      <c r="X8" s="1"/>
    </row>
    <row r="9" spans="1:24" ht="35.1" customHeight="1">
      <c r="A9" s="331"/>
      <c r="B9" s="331"/>
      <c r="C9" s="13" t="s">
        <v>758</v>
      </c>
      <c r="D9" s="13" t="s">
        <v>274</v>
      </c>
      <c r="E9" s="16">
        <v>2</v>
      </c>
      <c r="F9" s="21" t="s">
        <v>275</v>
      </c>
      <c r="G9" s="334"/>
      <c r="H9" s="331"/>
      <c r="I9" s="331"/>
      <c r="J9" s="331"/>
      <c r="K9" s="43"/>
      <c r="L9" s="66"/>
      <c r="M9" s="66"/>
      <c r="N9" s="66">
        <v>1</v>
      </c>
      <c r="O9" s="34"/>
      <c r="P9" s="34"/>
      <c r="Q9" s="34"/>
      <c r="R9" s="34"/>
      <c r="S9" s="34"/>
      <c r="T9" s="34"/>
      <c r="U9" s="34"/>
      <c r="V9" s="34"/>
      <c r="W9" s="331"/>
      <c r="X9" s="1"/>
    </row>
    <row r="10" spans="1:24" ht="35.1" customHeight="1">
      <c r="A10" s="332"/>
      <c r="B10" s="332"/>
      <c r="C10" s="13" t="s">
        <v>758</v>
      </c>
      <c r="D10" s="13" t="s">
        <v>276</v>
      </c>
      <c r="E10" s="16">
        <v>3</v>
      </c>
      <c r="F10" s="21" t="s">
        <v>277</v>
      </c>
      <c r="G10" s="335"/>
      <c r="H10" s="332"/>
      <c r="I10" s="332"/>
      <c r="J10" s="332"/>
      <c r="K10" s="43"/>
      <c r="L10" s="66"/>
      <c r="M10" s="66">
        <v>1</v>
      </c>
      <c r="N10" s="34"/>
      <c r="O10" s="34"/>
      <c r="P10" s="34"/>
      <c r="Q10" s="34"/>
      <c r="R10" s="34"/>
      <c r="S10" s="34"/>
      <c r="T10" s="34"/>
      <c r="U10" s="34"/>
      <c r="V10" s="34"/>
      <c r="W10" s="332"/>
      <c r="X10" s="1"/>
    </row>
    <row r="11" spans="1:24" ht="35.1" customHeight="1">
      <c r="A11" s="330">
        <v>2</v>
      </c>
      <c r="B11" s="330" t="s">
        <v>278</v>
      </c>
      <c r="C11" s="13" t="s">
        <v>758</v>
      </c>
      <c r="D11" s="13" t="s">
        <v>279</v>
      </c>
      <c r="E11" s="16">
        <v>1</v>
      </c>
      <c r="F11" s="17" t="s">
        <v>280</v>
      </c>
      <c r="G11" s="333" t="s">
        <v>755</v>
      </c>
      <c r="H11" s="330">
        <v>816.34</v>
      </c>
      <c r="I11" s="330"/>
      <c r="J11" s="330"/>
      <c r="K11" s="43"/>
      <c r="L11" s="66"/>
      <c r="M11" s="66"/>
      <c r="N11" s="66"/>
      <c r="O11" s="66"/>
      <c r="P11" s="66"/>
      <c r="Q11" s="66"/>
      <c r="R11" s="66"/>
      <c r="S11" s="66"/>
      <c r="T11" s="66">
        <v>1</v>
      </c>
      <c r="V11" s="34"/>
      <c r="W11" s="330">
        <v>532.58000000000004</v>
      </c>
      <c r="X11" s="1"/>
    </row>
    <row r="12" spans="1:24" ht="35.1" customHeight="1">
      <c r="A12" s="331"/>
      <c r="B12" s="331"/>
      <c r="C12" s="13" t="s">
        <v>758</v>
      </c>
      <c r="D12" s="13" t="s">
        <v>281</v>
      </c>
      <c r="E12" s="16">
        <v>2</v>
      </c>
      <c r="F12" s="21" t="s">
        <v>282</v>
      </c>
      <c r="G12" s="334"/>
      <c r="H12" s="331"/>
      <c r="I12" s="331"/>
      <c r="J12" s="331"/>
      <c r="K12" s="43"/>
      <c r="L12" s="66"/>
      <c r="M12" s="66"/>
      <c r="N12" s="66"/>
      <c r="O12" s="66"/>
      <c r="P12" s="66"/>
      <c r="Q12" s="66"/>
      <c r="R12" s="66">
        <v>1</v>
      </c>
      <c r="S12" s="34"/>
      <c r="T12" s="34"/>
      <c r="U12" s="34"/>
      <c r="V12" s="34"/>
      <c r="W12" s="331"/>
      <c r="X12" s="1"/>
    </row>
    <row r="13" spans="1:24" ht="35.1" customHeight="1">
      <c r="A13" s="332"/>
      <c r="B13" s="332"/>
      <c r="C13" s="13" t="s">
        <v>758</v>
      </c>
      <c r="D13" s="13" t="s">
        <v>283</v>
      </c>
      <c r="E13" s="16">
        <v>3</v>
      </c>
      <c r="F13" s="17" t="s">
        <v>284</v>
      </c>
      <c r="G13" s="335"/>
      <c r="H13" s="332"/>
      <c r="I13" s="332"/>
      <c r="J13" s="332"/>
      <c r="K13" s="43"/>
      <c r="L13" s="66"/>
      <c r="M13" s="66"/>
      <c r="N13" s="33"/>
      <c r="O13" s="66"/>
      <c r="P13" s="66"/>
      <c r="Q13" s="66"/>
      <c r="R13" s="66"/>
      <c r="S13" s="66"/>
      <c r="T13" s="66"/>
      <c r="U13" s="66">
        <v>1</v>
      </c>
      <c r="V13" s="34"/>
      <c r="W13" s="332"/>
      <c r="X13" s="1"/>
    </row>
    <row r="14" spans="1:24" ht="35.1" customHeight="1">
      <c r="A14" s="330">
        <v>3</v>
      </c>
      <c r="B14" s="330" t="s">
        <v>285</v>
      </c>
      <c r="C14" s="13" t="s">
        <v>758</v>
      </c>
      <c r="D14" s="13" t="s">
        <v>286</v>
      </c>
      <c r="E14" s="16">
        <v>1</v>
      </c>
      <c r="F14" s="17" t="s">
        <v>287</v>
      </c>
      <c r="G14" s="333" t="s">
        <v>702</v>
      </c>
      <c r="H14" s="330">
        <v>544.95000000000005</v>
      </c>
      <c r="I14" s="330"/>
      <c r="J14" s="330"/>
      <c r="K14" s="43"/>
      <c r="L14" s="66"/>
      <c r="M14" s="66"/>
      <c r="N14" s="66"/>
      <c r="O14" s="66"/>
      <c r="P14" s="66">
        <v>1</v>
      </c>
      <c r="Q14" s="34"/>
      <c r="R14" s="34"/>
      <c r="S14" s="34"/>
      <c r="T14" s="34"/>
      <c r="U14" s="34"/>
      <c r="V14" s="34"/>
      <c r="W14" s="330">
        <v>337.78</v>
      </c>
      <c r="X14" s="1"/>
    </row>
    <row r="15" spans="1:24" ht="35.1" customHeight="1">
      <c r="A15" s="332"/>
      <c r="B15" s="332"/>
      <c r="C15" s="13" t="s">
        <v>758</v>
      </c>
      <c r="D15" s="13" t="s">
        <v>288</v>
      </c>
      <c r="E15" s="16">
        <v>2</v>
      </c>
      <c r="F15" s="17" t="s">
        <v>289</v>
      </c>
      <c r="G15" s="335"/>
      <c r="H15" s="332"/>
      <c r="I15" s="332"/>
      <c r="J15" s="332"/>
      <c r="K15" s="43"/>
      <c r="L15" s="66"/>
      <c r="M15" s="66"/>
      <c r="N15" s="66"/>
      <c r="O15" s="66"/>
      <c r="P15" s="66"/>
      <c r="Q15" s="66"/>
      <c r="R15" s="66"/>
      <c r="S15" s="66"/>
      <c r="T15" s="66"/>
      <c r="U15" s="66">
        <v>1</v>
      </c>
      <c r="V15" s="34"/>
      <c r="W15" s="332"/>
      <c r="X15" s="1"/>
    </row>
    <row r="16" spans="1:24" ht="35.1" customHeight="1">
      <c r="A16" s="330">
        <v>4</v>
      </c>
      <c r="B16" s="330" t="s">
        <v>290</v>
      </c>
      <c r="C16" s="13" t="s">
        <v>758</v>
      </c>
      <c r="D16" s="13" t="s">
        <v>291</v>
      </c>
      <c r="E16" s="16">
        <v>1</v>
      </c>
      <c r="F16" s="21" t="s">
        <v>292</v>
      </c>
      <c r="G16" s="333" t="s">
        <v>840</v>
      </c>
      <c r="H16" s="330">
        <v>536.04</v>
      </c>
      <c r="I16" s="330"/>
      <c r="J16" s="330"/>
      <c r="K16" s="43"/>
      <c r="L16" s="66"/>
      <c r="M16" s="66"/>
      <c r="N16" s="66"/>
      <c r="O16" s="66"/>
      <c r="P16" s="66">
        <v>1</v>
      </c>
      <c r="Q16" s="34"/>
      <c r="R16" s="34"/>
      <c r="S16" s="34"/>
      <c r="T16" s="34"/>
      <c r="U16" s="34"/>
      <c r="V16" s="34"/>
      <c r="W16" s="330">
        <v>190.22</v>
      </c>
      <c r="X16" s="1"/>
    </row>
    <row r="17" spans="1:24" ht="35.1" customHeight="1">
      <c r="A17" s="332"/>
      <c r="B17" s="332"/>
      <c r="C17" s="13" t="s">
        <v>758</v>
      </c>
      <c r="D17" s="13" t="s">
        <v>293</v>
      </c>
      <c r="E17" s="16">
        <v>2</v>
      </c>
      <c r="F17" s="21" t="s">
        <v>294</v>
      </c>
      <c r="G17" s="335"/>
      <c r="H17" s="332"/>
      <c r="I17" s="332"/>
      <c r="J17" s="332"/>
      <c r="K17" s="43"/>
      <c r="L17" s="66"/>
      <c r="M17" s="66"/>
      <c r="N17" s="66"/>
      <c r="O17" s="66"/>
      <c r="P17" s="66">
        <v>1</v>
      </c>
      <c r="Q17" s="34"/>
      <c r="R17" s="34"/>
      <c r="S17" s="34"/>
      <c r="T17" s="34"/>
      <c r="U17" s="34"/>
      <c r="V17" s="34"/>
      <c r="W17" s="332"/>
      <c r="X17" s="1"/>
    </row>
    <row r="18" spans="1:24" ht="35.1" customHeight="1">
      <c r="A18" s="330">
        <v>5</v>
      </c>
      <c r="B18" s="330" t="s">
        <v>295</v>
      </c>
      <c r="C18" s="13" t="s">
        <v>39</v>
      </c>
      <c r="D18" s="13" t="s">
        <v>296</v>
      </c>
      <c r="E18" s="16">
        <v>1</v>
      </c>
      <c r="F18" s="17" t="s">
        <v>297</v>
      </c>
      <c r="G18" s="333" t="s">
        <v>701</v>
      </c>
      <c r="H18" s="330">
        <v>543.61</v>
      </c>
      <c r="I18" s="330"/>
      <c r="J18" s="330"/>
      <c r="K18" s="43"/>
      <c r="L18" s="66"/>
      <c r="M18" s="66"/>
      <c r="N18" s="66"/>
      <c r="O18" s="66"/>
      <c r="P18" s="66"/>
      <c r="Q18" s="66"/>
      <c r="R18" s="66"/>
      <c r="S18" s="66"/>
      <c r="T18" s="66"/>
      <c r="U18" s="66">
        <v>1</v>
      </c>
      <c r="V18" s="34"/>
      <c r="W18" s="330">
        <v>133.32</v>
      </c>
      <c r="X18" s="1"/>
    </row>
    <row r="19" spans="1:24" ht="35.1" customHeight="1">
      <c r="A19" s="332"/>
      <c r="B19" s="332"/>
      <c r="C19" s="13" t="s">
        <v>39</v>
      </c>
      <c r="D19" s="14" t="s">
        <v>746</v>
      </c>
      <c r="E19" s="16">
        <v>2</v>
      </c>
      <c r="F19" s="17" t="s">
        <v>298</v>
      </c>
      <c r="G19" s="335"/>
      <c r="H19" s="332"/>
      <c r="I19" s="332"/>
      <c r="J19" s="332"/>
      <c r="K19" s="43">
        <v>1</v>
      </c>
      <c r="L19" s="8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32"/>
      <c r="X19" s="32" t="s">
        <v>865</v>
      </c>
    </row>
    <row r="20" spans="1:24" ht="35.1" customHeight="1">
      <c r="A20" s="330">
        <v>6</v>
      </c>
      <c r="B20" s="330" t="s">
        <v>299</v>
      </c>
      <c r="C20" s="13" t="s">
        <v>39</v>
      </c>
      <c r="D20" s="13" t="s">
        <v>300</v>
      </c>
      <c r="E20" s="16">
        <v>1</v>
      </c>
      <c r="F20" s="21" t="s">
        <v>301</v>
      </c>
      <c r="G20" s="333" t="s">
        <v>701</v>
      </c>
      <c r="H20" s="330">
        <v>534.70000000000005</v>
      </c>
      <c r="I20" s="330"/>
      <c r="J20" s="330"/>
      <c r="K20" s="43"/>
      <c r="L20" s="66"/>
      <c r="M20" s="66"/>
      <c r="N20" s="66"/>
      <c r="O20" s="66"/>
      <c r="P20" s="66">
        <v>1</v>
      </c>
      <c r="Q20" s="34"/>
      <c r="R20" s="34"/>
      <c r="S20" s="34"/>
      <c r="T20" s="34"/>
      <c r="U20" s="34"/>
      <c r="V20" s="34"/>
      <c r="W20" s="330">
        <v>199.97</v>
      </c>
      <c r="X20" s="1"/>
    </row>
    <row r="21" spans="1:24" ht="35.1" customHeight="1">
      <c r="A21" s="332"/>
      <c r="B21" s="332"/>
      <c r="C21" s="13" t="s">
        <v>39</v>
      </c>
      <c r="D21" s="13" t="s">
        <v>302</v>
      </c>
      <c r="E21" s="16">
        <v>2</v>
      </c>
      <c r="F21" s="17" t="s">
        <v>303</v>
      </c>
      <c r="G21" s="335"/>
      <c r="H21" s="332"/>
      <c r="I21" s="332"/>
      <c r="J21" s="332"/>
      <c r="K21" s="43"/>
      <c r="L21" s="66"/>
      <c r="M21" s="66"/>
      <c r="N21" s="66"/>
      <c r="O21" s="66"/>
      <c r="P21" s="66"/>
      <c r="Q21" s="66"/>
      <c r="R21" s="66">
        <v>1</v>
      </c>
      <c r="S21" s="34"/>
      <c r="T21" s="34"/>
      <c r="U21" s="34"/>
      <c r="V21" s="34"/>
      <c r="W21" s="332"/>
      <c r="X21" s="1"/>
    </row>
    <row r="22" spans="1:24" ht="35.1" customHeight="1">
      <c r="A22" s="12">
        <v>7</v>
      </c>
      <c r="B22" s="12" t="s">
        <v>304</v>
      </c>
      <c r="C22" s="13" t="s">
        <v>39</v>
      </c>
      <c r="D22" s="13" t="s">
        <v>305</v>
      </c>
      <c r="E22" s="16">
        <v>1</v>
      </c>
      <c r="F22" s="17" t="s">
        <v>306</v>
      </c>
      <c r="G22" s="47" t="s">
        <v>720</v>
      </c>
      <c r="H22" s="12">
        <v>272.68</v>
      </c>
      <c r="I22" s="12"/>
      <c r="J22" s="12"/>
      <c r="K22" s="4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95" t="s">
        <v>837</v>
      </c>
      <c r="X22" s="1"/>
    </row>
    <row r="23" spans="1:24" ht="18.75" customHeight="1">
      <c r="A23" s="1"/>
      <c r="B23" s="1"/>
      <c r="C23" s="380" t="s">
        <v>21</v>
      </c>
      <c r="D23" s="380"/>
      <c r="E23" s="83">
        <f>E10+E13+E15+E17+E19+E21+E22</f>
        <v>15</v>
      </c>
      <c r="F23" s="83"/>
      <c r="G23" s="83"/>
      <c r="H23" s="88">
        <f>SUM(H8:H22)</f>
        <v>4054.44</v>
      </c>
      <c r="I23" s="89"/>
      <c r="J23" s="89"/>
      <c r="K23" s="90">
        <f t="shared" ref="K23:W23" si="0">SUM(K8:K22)</f>
        <v>1</v>
      </c>
      <c r="L23" s="90">
        <f t="shared" si="0"/>
        <v>0</v>
      </c>
      <c r="M23" s="90">
        <f t="shared" si="0"/>
        <v>1</v>
      </c>
      <c r="N23" s="90">
        <f>SUM(N8:N22)</f>
        <v>1</v>
      </c>
      <c r="O23" s="90">
        <f>SUM(O8:O22)</f>
        <v>1</v>
      </c>
      <c r="P23" s="90">
        <f t="shared" si="0"/>
        <v>4</v>
      </c>
      <c r="Q23" s="90">
        <f t="shared" si="0"/>
        <v>0</v>
      </c>
      <c r="R23" s="90">
        <f t="shared" si="0"/>
        <v>2</v>
      </c>
      <c r="S23" s="90">
        <f t="shared" si="0"/>
        <v>0</v>
      </c>
      <c r="T23" s="90">
        <f t="shared" si="0"/>
        <v>1</v>
      </c>
      <c r="U23" s="90">
        <f t="shared" si="0"/>
        <v>3</v>
      </c>
      <c r="V23" s="90">
        <f t="shared" si="0"/>
        <v>0</v>
      </c>
      <c r="W23" s="88">
        <f t="shared" si="0"/>
        <v>1598.6299999999999</v>
      </c>
      <c r="X23" s="83"/>
    </row>
  </sheetData>
  <mergeCells count="70">
    <mergeCell ref="W16:W17"/>
    <mergeCell ref="W18:W19"/>
    <mergeCell ref="W20:W21"/>
    <mergeCell ref="W8:W10"/>
    <mergeCell ref="W11:W13"/>
    <mergeCell ref="W14:W15"/>
    <mergeCell ref="A16:A17"/>
    <mergeCell ref="A18:A19"/>
    <mergeCell ref="A20:A21"/>
    <mergeCell ref="H8:H10"/>
    <mergeCell ref="H11:H13"/>
    <mergeCell ref="H14:H15"/>
    <mergeCell ref="H16:H17"/>
    <mergeCell ref="H18:H19"/>
    <mergeCell ref="H20:H21"/>
    <mergeCell ref="A8:A10"/>
    <mergeCell ref="A11:A13"/>
    <mergeCell ref="A14:A15"/>
    <mergeCell ref="B18:B19"/>
    <mergeCell ref="G18:G19"/>
    <mergeCell ref="B20:B21"/>
    <mergeCell ref="G20:G21"/>
    <mergeCell ref="I8:I10"/>
    <mergeCell ref="J8:J10"/>
    <mergeCell ref="B14:B15"/>
    <mergeCell ref="G14:G15"/>
    <mergeCell ref="B16:B17"/>
    <mergeCell ref="G16:G17"/>
    <mergeCell ref="B11:B13"/>
    <mergeCell ref="O6:P6"/>
    <mergeCell ref="U6:U7"/>
    <mergeCell ref="S6:T6"/>
    <mergeCell ref="I6:I7"/>
    <mergeCell ref="J6:J7"/>
    <mergeCell ref="Q6:R6"/>
    <mergeCell ref="M6:M7"/>
    <mergeCell ref="L6:L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K5:V5"/>
    <mergeCell ref="X5:X7"/>
    <mergeCell ref="K6:K7"/>
    <mergeCell ref="V3:X3"/>
    <mergeCell ref="A4:X4"/>
    <mergeCell ref="W5:W7"/>
    <mergeCell ref="V6:V7"/>
    <mergeCell ref="A3:U3"/>
    <mergeCell ref="A2:X2"/>
    <mergeCell ref="I18:I19"/>
    <mergeCell ref="J18:J19"/>
    <mergeCell ref="C23:D23"/>
    <mergeCell ref="G8:G10"/>
    <mergeCell ref="I20:I21"/>
    <mergeCell ref="J20:J21"/>
    <mergeCell ref="I11:I13"/>
    <mergeCell ref="J11:J13"/>
    <mergeCell ref="I14:I15"/>
    <mergeCell ref="J14:J15"/>
    <mergeCell ref="I16:I17"/>
    <mergeCell ref="J16:J17"/>
    <mergeCell ref="G11:G13"/>
    <mergeCell ref="B8:B10"/>
  </mergeCells>
  <pageMargins left="0.27" right="0.15748031496063" top="0.196850393700787" bottom="0.118110236220472" header="0.118110236220472" footer="0.118110236220472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7" zoomScaleNormal="90" zoomScaleSheetLayoutView="77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9" sqref="W29"/>
    </sheetView>
  </sheetViews>
  <sheetFormatPr defaultRowHeight="12.75"/>
  <cols>
    <col min="1" max="1" width="3.85546875" style="93" bestFit="1" customWidth="1"/>
    <col min="2" max="2" width="11.5703125" style="101" customWidth="1"/>
    <col min="3" max="3" width="14.28515625" style="93" bestFit="1" customWidth="1"/>
    <col min="4" max="4" width="14.42578125" style="93" customWidth="1"/>
    <col min="5" max="5" width="4.7109375" style="93" customWidth="1"/>
    <col min="6" max="6" width="27.140625" style="227" bestFit="1" customWidth="1"/>
    <col min="7" max="7" width="15.140625" style="102" customWidth="1"/>
    <col min="8" max="8" width="11.42578125" style="93" customWidth="1"/>
    <col min="9" max="9" width="4.5703125" style="101" hidden="1" customWidth="1"/>
    <col min="10" max="10" width="13.28515625" style="93" customWidth="1"/>
    <col min="11" max="11" width="13.7109375" style="93" customWidth="1"/>
    <col min="12" max="22" width="6.7109375" style="93" customWidth="1"/>
    <col min="23" max="23" width="10.28515625" style="93" customWidth="1"/>
    <col min="24" max="24" width="16.28515625" style="93" customWidth="1"/>
    <col min="25" max="16384" width="9.140625" style="93"/>
  </cols>
  <sheetData>
    <row r="1" spans="1:24">
      <c r="A1" s="398" t="s">
        <v>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400"/>
    </row>
    <row r="2" spans="1:24">
      <c r="A2" s="401" t="str">
        <f>'Patna (East)'!A2</f>
        <v>Progress Report for the construction of Model School (2010-11)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3"/>
    </row>
    <row r="3" spans="1:24">
      <c r="A3" s="404" t="s">
        <v>835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5" t="str">
        <f>Summary!X3</f>
        <v>Date:-31.03.2015</v>
      </c>
      <c r="X3" s="406"/>
    </row>
    <row r="4" spans="1:24" ht="20.25" customHeight="1">
      <c r="A4" s="407" t="s">
        <v>775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</row>
    <row r="5" spans="1:24" s="92" customFormat="1" ht="20.25" customHeight="1">
      <c r="A5" s="397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424" t="s">
        <v>4</v>
      </c>
      <c r="G5" s="381" t="s">
        <v>5</v>
      </c>
      <c r="H5" s="338" t="s">
        <v>759</v>
      </c>
      <c r="I5" s="343" t="s">
        <v>16</v>
      </c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38" t="s">
        <v>20</v>
      </c>
      <c r="X5" s="408" t="s">
        <v>14</v>
      </c>
    </row>
    <row r="6" spans="1:24" s="92" customFormat="1" ht="37.5" customHeight="1">
      <c r="A6" s="397"/>
      <c r="B6" s="338"/>
      <c r="C6" s="338"/>
      <c r="D6" s="338"/>
      <c r="E6" s="338"/>
      <c r="F6" s="424"/>
      <c r="G6" s="396"/>
      <c r="H6" s="338"/>
      <c r="I6" s="338" t="s">
        <v>7</v>
      </c>
      <c r="J6" s="338" t="s">
        <v>725</v>
      </c>
      <c r="K6" s="338" t="s">
        <v>726</v>
      </c>
      <c r="L6" s="343" t="s">
        <v>15</v>
      </c>
      <c r="M6" s="338" t="s">
        <v>10</v>
      </c>
      <c r="N6" s="338" t="s">
        <v>9</v>
      </c>
      <c r="O6" s="338" t="s">
        <v>17</v>
      </c>
      <c r="P6" s="338"/>
      <c r="Q6" s="338" t="s">
        <v>18</v>
      </c>
      <c r="R6" s="338"/>
      <c r="S6" s="338" t="s">
        <v>55</v>
      </c>
      <c r="T6" s="338"/>
      <c r="U6" s="338" t="s">
        <v>13</v>
      </c>
      <c r="V6" s="338" t="s">
        <v>8</v>
      </c>
      <c r="W6" s="338"/>
      <c r="X6" s="408"/>
    </row>
    <row r="7" spans="1:24" s="92" customFormat="1" ht="38.25" customHeight="1">
      <c r="A7" s="397"/>
      <c r="B7" s="338"/>
      <c r="C7" s="338"/>
      <c r="D7" s="338"/>
      <c r="E7" s="338"/>
      <c r="F7" s="424"/>
      <c r="G7" s="382"/>
      <c r="H7" s="338"/>
      <c r="I7" s="338"/>
      <c r="J7" s="338"/>
      <c r="K7" s="338"/>
      <c r="L7" s="343"/>
      <c r="M7" s="338"/>
      <c r="N7" s="338"/>
      <c r="O7" s="249" t="s">
        <v>11</v>
      </c>
      <c r="P7" s="249" t="s">
        <v>12</v>
      </c>
      <c r="Q7" s="249" t="s">
        <v>11</v>
      </c>
      <c r="R7" s="249" t="s">
        <v>12</v>
      </c>
      <c r="S7" s="249" t="s">
        <v>11</v>
      </c>
      <c r="T7" s="249" t="s">
        <v>12</v>
      </c>
      <c r="U7" s="338"/>
      <c r="V7" s="338"/>
      <c r="W7" s="338"/>
      <c r="X7" s="408"/>
    </row>
    <row r="8" spans="1:24" ht="30" customHeight="1">
      <c r="A8" s="409">
        <v>1</v>
      </c>
      <c r="B8" s="412" t="s">
        <v>658</v>
      </c>
      <c r="C8" s="421" t="s">
        <v>557</v>
      </c>
      <c r="D8" s="45" t="s">
        <v>262</v>
      </c>
      <c r="E8" s="15">
        <v>1</v>
      </c>
      <c r="F8" s="45" t="s">
        <v>558</v>
      </c>
      <c r="G8" s="415" t="s">
        <v>703</v>
      </c>
      <c r="H8" s="418">
        <v>798.46</v>
      </c>
      <c r="I8" s="171"/>
      <c r="J8" s="412"/>
      <c r="K8" s="412"/>
      <c r="L8" s="98"/>
      <c r="M8" s="98"/>
      <c r="N8" s="98"/>
      <c r="O8" s="98"/>
      <c r="P8" s="99">
        <v>1</v>
      </c>
      <c r="Q8" s="95"/>
      <c r="R8" s="95"/>
      <c r="S8" s="95"/>
      <c r="T8" s="95"/>
      <c r="U8" s="95"/>
      <c r="V8" s="95"/>
      <c r="W8" s="412">
        <v>255.46</v>
      </c>
      <c r="X8" s="170"/>
    </row>
    <row r="9" spans="1:24" ht="30" customHeight="1">
      <c r="A9" s="410"/>
      <c r="B9" s="413"/>
      <c r="C9" s="422"/>
      <c r="D9" s="45" t="s">
        <v>559</v>
      </c>
      <c r="E9" s="15">
        <v>2</v>
      </c>
      <c r="F9" s="174" t="s">
        <v>560</v>
      </c>
      <c r="G9" s="416"/>
      <c r="H9" s="419"/>
      <c r="I9" s="171"/>
      <c r="J9" s="413"/>
      <c r="K9" s="413"/>
      <c r="L9" s="96"/>
      <c r="M9" s="96"/>
      <c r="N9" s="96"/>
      <c r="O9" s="96"/>
      <c r="P9" s="96"/>
      <c r="Q9" s="96"/>
      <c r="R9" s="97">
        <v>1</v>
      </c>
      <c r="S9" s="95"/>
      <c r="T9" s="95"/>
      <c r="U9" s="95"/>
      <c r="V9" s="95"/>
      <c r="W9" s="413"/>
      <c r="X9" s="170"/>
    </row>
    <row r="10" spans="1:24" ht="30" customHeight="1">
      <c r="A10" s="411"/>
      <c r="B10" s="414"/>
      <c r="C10" s="423"/>
      <c r="D10" s="45" t="s">
        <v>561</v>
      </c>
      <c r="E10" s="15">
        <v>3</v>
      </c>
      <c r="F10" s="174" t="s">
        <v>562</v>
      </c>
      <c r="G10" s="417"/>
      <c r="H10" s="420"/>
      <c r="I10" s="171">
        <v>1</v>
      </c>
      <c r="J10" s="414"/>
      <c r="K10" s="41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414"/>
      <c r="X10" s="132" t="s">
        <v>722</v>
      </c>
    </row>
    <row r="11" spans="1:24" ht="30" customHeight="1">
      <c r="A11" s="409">
        <v>2</v>
      </c>
      <c r="B11" s="412" t="s">
        <v>659</v>
      </c>
      <c r="C11" s="421" t="s">
        <v>557</v>
      </c>
      <c r="D11" s="45" t="s">
        <v>557</v>
      </c>
      <c r="E11" s="15">
        <v>1</v>
      </c>
      <c r="F11" s="45" t="s">
        <v>563</v>
      </c>
      <c r="G11" s="415" t="s">
        <v>704</v>
      </c>
      <c r="H11" s="418">
        <v>795.18</v>
      </c>
      <c r="I11" s="171"/>
      <c r="J11" s="418" t="s">
        <v>739</v>
      </c>
      <c r="K11" s="418" t="s">
        <v>740</v>
      </c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>
        <v>1</v>
      </c>
      <c r="W11" s="412">
        <v>683.57</v>
      </c>
      <c r="X11" s="170"/>
    </row>
    <row r="12" spans="1:24" ht="30" customHeight="1">
      <c r="A12" s="410"/>
      <c r="B12" s="413"/>
      <c r="C12" s="422"/>
      <c r="D12" s="45" t="s">
        <v>564</v>
      </c>
      <c r="E12" s="15">
        <v>2</v>
      </c>
      <c r="F12" s="174" t="s">
        <v>565</v>
      </c>
      <c r="G12" s="416"/>
      <c r="H12" s="419"/>
      <c r="I12" s="171"/>
      <c r="J12" s="419"/>
      <c r="K12" s="419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97">
        <v>1</v>
      </c>
      <c r="W12" s="413"/>
      <c r="X12" s="170"/>
    </row>
    <row r="13" spans="1:24" ht="30" customHeight="1">
      <c r="A13" s="411"/>
      <c r="B13" s="414"/>
      <c r="C13" s="423"/>
      <c r="D13" s="45" t="s">
        <v>566</v>
      </c>
      <c r="E13" s="15">
        <v>3</v>
      </c>
      <c r="F13" s="174" t="s">
        <v>567</v>
      </c>
      <c r="G13" s="417"/>
      <c r="H13" s="420"/>
      <c r="I13" s="171"/>
      <c r="J13" s="420"/>
      <c r="K13" s="420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97">
        <v>1</v>
      </c>
      <c r="W13" s="414"/>
      <c r="X13" s="170"/>
    </row>
    <row r="14" spans="1:24" ht="30" customHeight="1">
      <c r="A14" s="409">
        <v>3</v>
      </c>
      <c r="B14" s="412" t="s">
        <v>660</v>
      </c>
      <c r="C14" s="421" t="s">
        <v>557</v>
      </c>
      <c r="D14" s="45" t="s">
        <v>568</v>
      </c>
      <c r="E14" s="15">
        <v>1</v>
      </c>
      <c r="F14" s="225" t="s">
        <v>569</v>
      </c>
      <c r="G14" s="415" t="s">
        <v>705</v>
      </c>
      <c r="H14" s="418">
        <v>799.66</v>
      </c>
      <c r="I14" s="171"/>
      <c r="J14" s="412"/>
      <c r="K14" s="412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9">
        <v>1</v>
      </c>
      <c r="W14" s="412">
        <v>698.63</v>
      </c>
      <c r="X14" s="170"/>
    </row>
    <row r="15" spans="1:24" ht="30" customHeight="1">
      <c r="A15" s="410"/>
      <c r="B15" s="413"/>
      <c r="C15" s="422"/>
      <c r="D15" s="45" t="s">
        <v>570</v>
      </c>
      <c r="E15" s="15">
        <v>2</v>
      </c>
      <c r="F15" s="174" t="s">
        <v>571</v>
      </c>
      <c r="G15" s="416"/>
      <c r="H15" s="419"/>
      <c r="I15" s="171"/>
      <c r="J15" s="413"/>
      <c r="K15" s="413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9">
        <v>1</v>
      </c>
      <c r="W15" s="413"/>
      <c r="X15" s="170"/>
    </row>
    <row r="16" spans="1:24" ht="30" customHeight="1">
      <c r="A16" s="411"/>
      <c r="B16" s="414"/>
      <c r="C16" s="423"/>
      <c r="D16" s="45" t="s">
        <v>572</v>
      </c>
      <c r="E16" s="15">
        <v>3</v>
      </c>
      <c r="F16" s="45" t="s">
        <v>573</v>
      </c>
      <c r="G16" s="417"/>
      <c r="H16" s="420"/>
      <c r="I16" s="171"/>
      <c r="J16" s="414"/>
      <c r="K16" s="41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>
        <v>1</v>
      </c>
      <c r="W16" s="414"/>
      <c r="X16" s="170"/>
    </row>
    <row r="17" spans="1:24" ht="30" customHeight="1">
      <c r="A17" s="409">
        <v>4</v>
      </c>
      <c r="B17" s="412" t="s">
        <v>661</v>
      </c>
      <c r="C17" s="421" t="s">
        <v>557</v>
      </c>
      <c r="D17" s="45" t="s">
        <v>574</v>
      </c>
      <c r="E17" s="15">
        <v>1</v>
      </c>
      <c r="F17" s="174" t="s">
        <v>453</v>
      </c>
      <c r="G17" s="415" t="s">
        <v>699</v>
      </c>
      <c r="H17" s="418">
        <v>792.34</v>
      </c>
      <c r="I17" s="171"/>
      <c r="J17" s="412"/>
      <c r="K17" s="412"/>
      <c r="L17" s="98"/>
      <c r="M17" s="98"/>
      <c r="N17" s="98"/>
      <c r="O17" s="98"/>
      <c r="P17" s="98"/>
      <c r="Q17" s="98"/>
      <c r="R17" s="98"/>
      <c r="S17" s="98"/>
      <c r="T17" s="98"/>
      <c r="U17" s="99">
        <v>1</v>
      </c>
      <c r="V17" s="95"/>
      <c r="W17" s="412">
        <v>333.09</v>
      </c>
      <c r="X17" s="170"/>
    </row>
    <row r="18" spans="1:24" ht="30" customHeight="1">
      <c r="A18" s="410"/>
      <c r="B18" s="413"/>
      <c r="C18" s="422"/>
      <c r="D18" s="45" t="s">
        <v>575</v>
      </c>
      <c r="E18" s="15">
        <v>2</v>
      </c>
      <c r="F18" s="45" t="s">
        <v>576</v>
      </c>
      <c r="G18" s="416"/>
      <c r="H18" s="419"/>
      <c r="I18" s="171">
        <v>1</v>
      </c>
      <c r="J18" s="413"/>
      <c r="K18" s="413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413"/>
      <c r="X18" s="132" t="s">
        <v>723</v>
      </c>
    </row>
    <row r="19" spans="1:24" ht="30" customHeight="1">
      <c r="A19" s="411"/>
      <c r="B19" s="414"/>
      <c r="C19" s="423"/>
      <c r="D19" s="45" t="s">
        <v>577</v>
      </c>
      <c r="E19" s="15">
        <v>3</v>
      </c>
      <c r="F19" s="45" t="s">
        <v>578</v>
      </c>
      <c r="G19" s="417"/>
      <c r="H19" s="420"/>
      <c r="I19" s="171"/>
      <c r="J19" s="414"/>
      <c r="K19" s="414"/>
      <c r="L19" s="96"/>
      <c r="M19" s="96"/>
      <c r="N19" s="96"/>
      <c r="O19" s="96"/>
      <c r="P19" s="96"/>
      <c r="Q19" s="96"/>
      <c r="R19" s="96"/>
      <c r="S19" s="96"/>
      <c r="T19" s="96"/>
      <c r="U19" s="97">
        <v>1</v>
      </c>
      <c r="V19" s="95"/>
      <c r="W19" s="414"/>
      <c r="X19" s="170"/>
    </row>
    <row r="20" spans="1:24" ht="30" customHeight="1">
      <c r="A20" s="409">
        <v>5</v>
      </c>
      <c r="B20" s="412" t="s">
        <v>669</v>
      </c>
      <c r="C20" s="421" t="s">
        <v>615</v>
      </c>
      <c r="D20" s="45" t="s">
        <v>616</v>
      </c>
      <c r="E20" s="15">
        <v>1</v>
      </c>
      <c r="F20" s="45" t="s">
        <v>617</v>
      </c>
      <c r="G20" s="415" t="s">
        <v>815</v>
      </c>
      <c r="H20" s="418">
        <v>827.78</v>
      </c>
      <c r="I20" s="171">
        <v>1</v>
      </c>
      <c r="J20" s="412"/>
      <c r="K20" s="412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412"/>
      <c r="X20" s="170"/>
    </row>
    <row r="21" spans="1:24" ht="30" customHeight="1">
      <c r="A21" s="410"/>
      <c r="B21" s="413"/>
      <c r="C21" s="422"/>
      <c r="D21" s="45" t="s">
        <v>618</v>
      </c>
      <c r="E21" s="15">
        <v>2</v>
      </c>
      <c r="F21" s="174" t="s">
        <v>619</v>
      </c>
      <c r="G21" s="416"/>
      <c r="H21" s="419"/>
      <c r="I21" s="171">
        <v>1</v>
      </c>
      <c r="J21" s="413"/>
      <c r="K21" s="413"/>
      <c r="L21" s="9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413"/>
      <c r="X21" s="170"/>
    </row>
    <row r="22" spans="1:24" ht="30" customHeight="1">
      <c r="A22" s="411"/>
      <c r="B22" s="414"/>
      <c r="C22" s="423"/>
      <c r="D22" s="45" t="s">
        <v>620</v>
      </c>
      <c r="E22" s="15">
        <v>3</v>
      </c>
      <c r="F22" s="174" t="s">
        <v>621</v>
      </c>
      <c r="G22" s="417"/>
      <c r="H22" s="420"/>
      <c r="I22" s="171">
        <v>1</v>
      </c>
      <c r="J22" s="414"/>
      <c r="K22" s="41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414"/>
      <c r="X22" s="170"/>
    </row>
    <row r="23" spans="1:24" ht="30" customHeight="1">
      <c r="A23" s="409">
        <v>6</v>
      </c>
      <c r="B23" s="412" t="s">
        <v>670</v>
      </c>
      <c r="C23" s="421" t="s">
        <v>615</v>
      </c>
      <c r="D23" s="45" t="s">
        <v>622</v>
      </c>
      <c r="E23" s="15">
        <v>1</v>
      </c>
      <c r="F23" s="174" t="s">
        <v>623</v>
      </c>
      <c r="G23" s="415" t="s">
        <v>821</v>
      </c>
      <c r="H23" s="418">
        <v>830.56</v>
      </c>
      <c r="I23" s="171">
        <v>1</v>
      </c>
      <c r="J23" s="412"/>
      <c r="K23" s="412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412"/>
      <c r="X23" s="170"/>
    </row>
    <row r="24" spans="1:24" ht="30" customHeight="1">
      <c r="A24" s="410"/>
      <c r="B24" s="413"/>
      <c r="C24" s="422"/>
      <c r="D24" s="45" t="s">
        <v>624</v>
      </c>
      <c r="E24" s="15">
        <v>2</v>
      </c>
      <c r="F24" s="45" t="s">
        <v>625</v>
      </c>
      <c r="G24" s="416"/>
      <c r="H24" s="419"/>
      <c r="I24" s="171"/>
      <c r="J24" s="413"/>
      <c r="K24" s="413"/>
      <c r="L24" s="98"/>
      <c r="M24" s="98"/>
      <c r="N24" s="99">
        <v>1</v>
      </c>
      <c r="O24" s="95"/>
      <c r="P24" s="95"/>
      <c r="Q24" s="95"/>
      <c r="R24" s="95"/>
      <c r="S24" s="95"/>
      <c r="T24" s="95"/>
      <c r="U24" s="95"/>
      <c r="V24" s="95"/>
      <c r="W24" s="413"/>
      <c r="X24" s="170"/>
    </row>
    <row r="25" spans="1:24" ht="30" customHeight="1">
      <c r="A25" s="411"/>
      <c r="B25" s="414"/>
      <c r="C25" s="423"/>
      <c r="D25" s="45" t="s">
        <v>626</v>
      </c>
      <c r="E25" s="15">
        <v>3</v>
      </c>
      <c r="F25" s="45" t="s">
        <v>627</v>
      </c>
      <c r="G25" s="417"/>
      <c r="H25" s="420"/>
      <c r="I25" s="171">
        <v>1</v>
      </c>
      <c r="J25" s="414"/>
      <c r="K25" s="414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414"/>
      <c r="X25" s="170"/>
    </row>
    <row r="26" spans="1:24" ht="30" customHeight="1">
      <c r="A26" s="409">
        <v>7</v>
      </c>
      <c r="B26" s="412" t="s">
        <v>671</v>
      </c>
      <c r="C26" s="421" t="s">
        <v>615</v>
      </c>
      <c r="D26" s="45" t="s">
        <v>628</v>
      </c>
      <c r="E26" s="15">
        <v>1</v>
      </c>
      <c r="F26" s="45" t="s">
        <v>629</v>
      </c>
      <c r="G26" s="415" t="s">
        <v>815</v>
      </c>
      <c r="H26" s="418">
        <v>833.81</v>
      </c>
      <c r="I26" s="171"/>
      <c r="J26" s="412"/>
      <c r="K26" s="412"/>
      <c r="L26" s="98"/>
      <c r="M26" s="98"/>
      <c r="N26" s="99">
        <v>1</v>
      </c>
      <c r="O26" s="119"/>
      <c r="P26" s="119"/>
      <c r="Q26" s="119"/>
      <c r="R26" s="119"/>
      <c r="S26" s="119"/>
      <c r="T26" s="119"/>
      <c r="U26" s="95"/>
      <c r="V26" s="95"/>
      <c r="W26" s="412">
        <v>193.03</v>
      </c>
      <c r="X26" s="170"/>
    </row>
    <row r="27" spans="1:24" ht="30" customHeight="1">
      <c r="A27" s="410"/>
      <c r="B27" s="413"/>
      <c r="C27" s="422"/>
      <c r="D27" s="45" t="s">
        <v>630</v>
      </c>
      <c r="E27" s="15">
        <v>2</v>
      </c>
      <c r="F27" s="45" t="s">
        <v>631</v>
      </c>
      <c r="G27" s="416"/>
      <c r="H27" s="419"/>
      <c r="I27" s="171"/>
      <c r="J27" s="413"/>
      <c r="K27" s="413"/>
      <c r="L27" s="98"/>
      <c r="M27" s="98"/>
      <c r="N27" s="98"/>
      <c r="O27" s="98"/>
      <c r="P27" s="99">
        <v>1</v>
      </c>
      <c r="Q27" s="95"/>
      <c r="R27" s="95"/>
      <c r="S27" s="95"/>
      <c r="T27" s="95"/>
      <c r="U27" s="95"/>
      <c r="V27" s="95"/>
      <c r="W27" s="413"/>
      <c r="X27" s="199"/>
    </row>
    <row r="28" spans="1:24" ht="30" customHeight="1">
      <c r="A28" s="411"/>
      <c r="B28" s="414"/>
      <c r="C28" s="423"/>
      <c r="D28" s="45" t="s">
        <v>632</v>
      </c>
      <c r="E28" s="15">
        <v>3</v>
      </c>
      <c r="F28" s="45" t="s">
        <v>633</v>
      </c>
      <c r="G28" s="417"/>
      <c r="H28" s="420"/>
      <c r="I28" s="171"/>
      <c r="J28" s="414"/>
      <c r="K28" s="414"/>
      <c r="L28" s="98"/>
      <c r="M28" s="99">
        <v>1</v>
      </c>
      <c r="N28" s="119"/>
      <c r="O28" s="119"/>
      <c r="P28" s="119"/>
      <c r="Q28" s="119"/>
      <c r="R28" s="119"/>
      <c r="S28" s="119"/>
      <c r="T28" s="119"/>
      <c r="U28" s="119"/>
      <c r="V28" s="119"/>
      <c r="W28" s="414"/>
      <c r="X28" s="170"/>
    </row>
    <row r="29" spans="1:24" s="227" customFormat="1" ht="30" customHeight="1">
      <c r="A29" s="226"/>
      <c r="B29" s="209"/>
      <c r="C29" s="425" t="s">
        <v>21</v>
      </c>
      <c r="D29" s="425"/>
      <c r="E29" s="210">
        <f>E10+E13+E16+E19+E22+E25+E28</f>
        <v>21</v>
      </c>
      <c r="F29" s="226"/>
      <c r="G29" s="228"/>
      <c r="H29" s="210">
        <f>SUM(H8:H28)</f>
        <v>5677.7899999999991</v>
      </c>
      <c r="I29" s="210">
        <f>SUM(I8:I28)</f>
        <v>7</v>
      </c>
      <c r="J29" s="226"/>
      <c r="K29" s="226"/>
      <c r="L29" s="229">
        <f>SUM(L8:L28)</f>
        <v>0</v>
      </c>
      <c r="M29" s="229">
        <f t="shared" ref="M29:W29" si="0">SUM(M8:M28)</f>
        <v>1</v>
      </c>
      <c r="N29" s="229">
        <f>SUM(N8:N28)</f>
        <v>2</v>
      </c>
      <c r="O29" s="229">
        <f t="shared" si="0"/>
        <v>0</v>
      </c>
      <c r="P29" s="229">
        <f>SUM(P8:P28)</f>
        <v>2</v>
      </c>
      <c r="Q29" s="229">
        <f t="shared" si="0"/>
        <v>0</v>
      </c>
      <c r="R29" s="229">
        <f t="shared" si="0"/>
        <v>1</v>
      </c>
      <c r="S29" s="229">
        <f t="shared" si="0"/>
        <v>0</v>
      </c>
      <c r="T29" s="229">
        <f t="shared" si="0"/>
        <v>0</v>
      </c>
      <c r="U29" s="229">
        <f t="shared" si="0"/>
        <v>2</v>
      </c>
      <c r="V29" s="229">
        <f t="shared" si="0"/>
        <v>6</v>
      </c>
      <c r="W29" s="229">
        <f t="shared" si="0"/>
        <v>2163.7800000000002</v>
      </c>
      <c r="X29" s="226"/>
    </row>
  </sheetData>
  <mergeCells count="84">
    <mergeCell ref="C11:C13"/>
    <mergeCell ref="C14:C16"/>
    <mergeCell ref="C17:C19"/>
    <mergeCell ref="C20:C22"/>
    <mergeCell ref="C23:C25"/>
    <mergeCell ref="C29:D29"/>
    <mergeCell ref="W26:W28"/>
    <mergeCell ref="A26:A28"/>
    <mergeCell ref="B26:B28"/>
    <mergeCell ref="G26:G28"/>
    <mergeCell ref="H26:H28"/>
    <mergeCell ref="J26:J28"/>
    <mergeCell ref="K26:K28"/>
    <mergeCell ref="C26:C28"/>
    <mergeCell ref="W20:W22"/>
    <mergeCell ref="A23:A25"/>
    <mergeCell ref="B23:B25"/>
    <mergeCell ref="G23:G25"/>
    <mergeCell ref="H23:H25"/>
    <mergeCell ref="J23:J25"/>
    <mergeCell ref="K23:K25"/>
    <mergeCell ref="W23:W25"/>
    <mergeCell ref="A20:A22"/>
    <mergeCell ref="B20:B22"/>
    <mergeCell ref="G20:G22"/>
    <mergeCell ref="H20:H22"/>
    <mergeCell ref="J20:J22"/>
    <mergeCell ref="K20:K22"/>
    <mergeCell ref="W14:W16"/>
    <mergeCell ref="A17:A19"/>
    <mergeCell ref="B17:B19"/>
    <mergeCell ref="G17:G19"/>
    <mergeCell ref="H17:H19"/>
    <mergeCell ref="J17:J19"/>
    <mergeCell ref="K17:K19"/>
    <mergeCell ref="W17:W19"/>
    <mergeCell ref="A14:A16"/>
    <mergeCell ref="B14:B16"/>
    <mergeCell ref="G14:G16"/>
    <mergeCell ref="H14:H16"/>
    <mergeCell ref="J14:J16"/>
    <mergeCell ref="K14:K16"/>
    <mergeCell ref="F5:F7"/>
    <mergeCell ref="G5:G7"/>
    <mergeCell ref="H5:H7"/>
    <mergeCell ref="W8:W10"/>
    <mergeCell ref="A11:A13"/>
    <mergeCell ref="B11:B13"/>
    <mergeCell ref="G11:G13"/>
    <mergeCell ref="H11:H13"/>
    <mergeCell ref="J11:J13"/>
    <mergeCell ref="K11:K13"/>
    <mergeCell ref="W11:W13"/>
    <mergeCell ref="K8:K10"/>
    <mergeCell ref="M6:M7"/>
    <mergeCell ref="N6:N7"/>
    <mergeCell ref="O6:P6"/>
    <mergeCell ref="Q6:R6"/>
    <mergeCell ref="A8:A10"/>
    <mergeCell ref="B8:B10"/>
    <mergeCell ref="G8:G10"/>
    <mergeCell ref="H8:H10"/>
    <mergeCell ref="J8:J10"/>
    <mergeCell ref="C8:C10"/>
    <mergeCell ref="I5:V5"/>
    <mergeCell ref="W5:W7"/>
    <mergeCell ref="X5:X7"/>
    <mergeCell ref="I6:I7"/>
    <mergeCell ref="J6:J7"/>
    <mergeCell ref="K6:K7"/>
    <mergeCell ref="L6:L7"/>
    <mergeCell ref="V6:V7"/>
    <mergeCell ref="S6:T6"/>
    <mergeCell ref="U6:U7"/>
    <mergeCell ref="A1:X1"/>
    <mergeCell ref="A2:X2"/>
    <mergeCell ref="A3:V3"/>
    <mergeCell ref="W3:X3"/>
    <mergeCell ref="A4:X4"/>
    <mergeCell ref="A5:A7"/>
    <mergeCell ref="B5:B7"/>
    <mergeCell ref="C5:C7"/>
    <mergeCell ref="D5:D7"/>
    <mergeCell ref="E5:E7"/>
  </mergeCells>
  <pageMargins left="0.26" right="3.9370078740157501E-2" top="0.74803149606299202" bottom="0.118110236220472" header="0.43307086614173201" footer="0.11811023622047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2015-03-02T08:58:35Z</cp:lastPrinted>
  <dcterms:created xsi:type="dcterms:W3CDTF">2012-03-01T16:49:07Z</dcterms:created>
  <dcterms:modified xsi:type="dcterms:W3CDTF">2015-04-18T05:28:23Z</dcterms:modified>
</cp:coreProperties>
</file>